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O:\Community Treatment Outpatient Director\Contracts\"/>
    </mc:Choice>
  </mc:AlternateContent>
  <xr:revisionPtr revIDLastSave="0" documentId="8_{F9183F87-0100-41D3-BA20-1E04D729FA58}" xr6:coauthVersionLast="47" xr6:coauthVersionMax="47" xr10:uidLastSave="{00000000-0000-0000-0000-000000000000}"/>
  <bookViews>
    <workbookView xWindow="28680" yWindow="-120" windowWidth="29040" windowHeight="15840" tabRatio="879" activeTab="15" xr2:uid="{00000000-000D-0000-FFFF-FFFF00000000}"/>
  </bookViews>
  <sheets>
    <sheet name="Instructions" sheetId="26" r:id="rId1"/>
    <sheet name="Program and Overhead Costs" sheetId="6" r:id="rId2"/>
    <sheet name="MD" sheetId="12" r:id="rId3"/>
    <sheet name="PhD" sheetId="13" r:id="rId4"/>
    <sheet name="BA" sheetId="10" r:id="rId5"/>
    <sheet name="MA" sheetId="8" r:id="rId6"/>
    <sheet name="APNP-PS" sheetId="14" r:id="rId7"/>
    <sheet name="Reg Nurse" sheetId="15" r:id="rId8"/>
    <sheet name="Cert Peer Spec" sheetId="16" r:id="rId9"/>
    <sheet name="Rehab Worker" sheetId="17" r:id="rId10"/>
    <sheet name="Assoc Degree" sheetId="18" r:id="rId11"/>
    <sheet name="QTT 1" sheetId="19" r:id="rId12"/>
    <sheet name="QTT 2" sheetId="20" r:id="rId13"/>
    <sheet name="Other" sheetId="21" r:id="rId14"/>
    <sheet name="Summary" sheetId="22" r:id="rId15"/>
    <sheet name="Service Array" sheetId="5" r:id="rId16"/>
    <sheet name="DTP Costs" sheetId="3" r:id="rId17"/>
    <sheet name="Overhead" sheetId="23" r:id="rId18"/>
    <sheet name="Staff DTP" sheetId="28" r:id="rId19"/>
    <sheet name="Productivity" sheetId="24" r:id="rId20"/>
    <sheet name="Interim Rates" sheetId="27" r:id="rId21"/>
    <sheet name="lists" sheetId="4" state="hidden" r:id="rId22"/>
  </sheets>
  <definedNames>
    <definedName name="_xlnm.Print_Area" localSheetId="6">'APNP-PS'!$B$3:$L$59</definedName>
    <definedName name="_xlnm.Print_Area" localSheetId="10">'Assoc Degree'!$B$3:$L$59</definedName>
    <definedName name="_xlnm.Print_Area" localSheetId="4">BA!$B$3:$L$59</definedName>
    <definedName name="_xlnm.Print_Area" localSheetId="8">'Cert Peer Spec'!$B$3:$L$59</definedName>
    <definedName name="_xlnm.Print_Area" localSheetId="16">'DTP Costs'!$A$1:$B$13</definedName>
    <definedName name="_xlnm.Print_Area" localSheetId="0">Instructions!$A$1:$K$18</definedName>
    <definedName name="_xlnm.Print_Area" localSheetId="5">MA!$B$3:$L$61</definedName>
    <definedName name="_xlnm.Print_Area" localSheetId="2">MD!$B$3:$L$59</definedName>
    <definedName name="_xlnm.Print_Area" localSheetId="13">Other!$B$3:$L$59</definedName>
    <definedName name="_xlnm.Print_Area" localSheetId="17">Overhead!$A$1:$C$18</definedName>
    <definedName name="_xlnm.Print_Area" localSheetId="3">PhD!$B$3:$L$59</definedName>
    <definedName name="_xlnm.Print_Area" localSheetId="19">Productivity!$A$1:$B$13</definedName>
    <definedName name="_xlnm.Print_Area" localSheetId="1">'Program and Overhead Costs'!$C$3:$N$61</definedName>
    <definedName name="_xlnm.Print_Area" localSheetId="11">'QTT 1'!$B$3:$L$59</definedName>
    <definedName name="_xlnm.Print_Area" localSheetId="12">'QTT 2'!$B$3:$L$59</definedName>
    <definedName name="_xlnm.Print_Area" localSheetId="7">'Reg Nurse'!$B$3:$L$59</definedName>
    <definedName name="_xlnm.Print_Area" localSheetId="9">'Rehab Worker'!$B$3:$L$59</definedName>
    <definedName name="_xlnm.Print_Area" localSheetId="15">'Service Array'!$A$1:$J$21</definedName>
    <definedName name="_xlnm.Print_Area" localSheetId="14">Summary!$A$1:$L$29</definedName>
    <definedName name="Worksheets">Table3[Column1]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7" i="17" l="1"/>
  <c r="L18" i="17"/>
  <c r="L19" i="17"/>
  <c r="L20" i="17"/>
  <c r="L21" i="17"/>
  <c r="L22" i="17"/>
  <c r="L23" i="17"/>
  <c r="L24" i="17"/>
  <c r="L25" i="17"/>
  <c r="L26" i="17"/>
  <c r="L27" i="17"/>
  <c r="L28" i="17"/>
  <c r="L29" i="17"/>
  <c r="L30" i="17"/>
  <c r="L53" i="17"/>
  <c r="L54" i="17"/>
  <c r="C16" i="16"/>
  <c r="D10" i="16"/>
  <c r="D8" i="16"/>
  <c r="C16" i="15"/>
  <c r="D10" i="15"/>
  <c r="D8" i="15"/>
  <c r="C16" i="14"/>
  <c r="D10" i="14"/>
  <c r="D8" i="14"/>
  <c r="C16" i="8"/>
  <c r="D10" i="8"/>
  <c r="D8" i="8"/>
  <c r="C16" i="10"/>
  <c r="D10" i="10"/>
  <c r="D8" i="10"/>
  <c r="C16" i="13"/>
  <c r="D10" i="13"/>
  <c r="D8" i="13"/>
  <c r="H29" i="6"/>
  <c r="H30" i="6"/>
  <c r="H31" i="6"/>
  <c r="H32" i="6"/>
  <c r="H33" i="6"/>
  <c r="H34" i="6"/>
  <c r="H35" i="6"/>
  <c r="H36" i="6"/>
  <c r="H37" i="6"/>
  <c r="H38" i="6"/>
  <c r="H39" i="6"/>
  <c r="H40" i="6"/>
  <c r="H41" i="6"/>
  <c r="H28" i="6"/>
  <c r="L31" i="17" l="1"/>
  <c r="L18" i="21"/>
  <c r="L19" i="21"/>
  <c r="L20" i="21"/>
  <c r="L21" i="21"/>
  <c r="L22" i="21"/>
  <c r="L23" i="21"/>
  <c r="L24" i="21"/>
  <c r="L25" i="21"/>
  <c r="L26" i="21"/>
  <c r="L27" i="21"/>
  <c r="L28" i="21"/>
  <c r="L29" i="21"/>
  <c r="L30" i="21"/>
  <c r="L17" i="21"/>
  <c r="I31" i="21"/>
  <c r="L18" i="20"/>
  <c r="L19" i="20"/>
  <c r="L20" i="20"/>
  <c r="L21" i="20"/>
  <c r="L22" i="20"/>
  <c r="L23" i="20"/>
  <c r="L24" i="20"/>
  <c r="L25" i="20"/>
  <c r="L26" i="20"/>
  <c r="L27" i="20"/>
  <c r="L28" i="20"/>
  <c r="L29" i="20"/>
  <c r="L30" i="20"/>
  <c r="L17" i="20"/>
  <c r="I31" i="20"/>
  <c r="L18" i="19"/>
  <c r="L19" i="19"/>
  <c r="L20" i="19"/>
  <c r="L21" i="19"/>
  <c r="L22" i="19"/>
  <c r="L23" i="19"/>
  <c r="L24" i="19"/>
  <c r="L25" i="19"/>
  <c r="L26" i="19"/>
  <c r="L27" i="19"/>
  <c r="L28" i="19"/>
  <c r="L29" i="19"/>
  <c r="L30" i="19"/>
  <c r="L17" i="19"/>
  <c r="I31" i="19"/>
  <c r="L18" i="18"/>
  <c r="L19" i="18"/>
  <c r="L20" i="18"/>
  <c r="L21" i="18"/>
  <c r="L22" i="18"/>
  <c r="L23" i="18"/>
  <c r="L24" i="18"/>
  <c r="L25" i="18"/>
  <c r="L26" i="18"/>
  <c r="L27" i="18"/>
  <c r="L28" i="18"/>
  <c r="L29" i="18"/>
  <c r="L30" i="18"/>
  <c r="L17" i="18"/>
  <c r="I31" i="18"/>
  <c r="I31" i="17"/>
  <c r="L18" i="16"/>
  <c r="L19" i="16"/>
  <c r="L20" i="16"/>
  <c r="L21" i="16"/>
  <c r="L22" i="16"/>
  <c r="L23" i="16"/>
  <c r="L24" i="16"/>
  <c r="L25" i="16"/>
  <c r="L26" i="16"/>
  <c r="L27" i="16"/>
  <c r="L28" i="16"/>
  <c r="L29" i="16"/>
  <c r="L30" i="16"/>
  <c r="L17" i="16"/>
  <c r="I31" i="16"/>
  <c r="L18" i="15"/>
  <c r="L19" i="15"/>
  <c r="L20" i="15"/>
  <c r="L21" i="15"/>
  <c r="L22" i="15"/>
  <c r="L23" i="15"/>
  <c r="L24" i="15"/>
  <c r="L25" i="15"/>
  <c r="L26" i="15"/>
  <c r="L27" i="15"/>
  <c r="L28" i="15"/>
  <c r="L29" i="15"/>
  <c r="L30" i="15"/>
  <c r="L17" i="15"/>
  <c r="I31" i="15"/>
  <c r="L18" i="14"/>
  <c r="L19" i="14"/>
  <c r="L20" i="14"/>
  <c r="L21" i="14"/>
  <c r="L22" i="14"/>
  <c r="L23" i="14"/>
  <c r="L24" i="14"/>
  <c r="L25" i="14"/>
  <c r="L26" i="14"/>
  <c r="L27" i="14"/>
  <c r="L28" i="14"/>
  <c r="L29" i="14"/>
  <c r="L30" i="14"/>
  <c r="L17" i="14"/>
  <c r="I31" i="14"/>
  <c r="L18" i="8"/>
  <c r="L19" i="8"/>
  <c r="L20" i="8"/>
  <c r="L21" i="8"/>
  <c r="L22" i="8"/>
  <c r="L23" i="8"/>
  <c r="L24" i="8"/>
  <c r="L25" i="8"/>
  <c r="L26" i="8"/>
  <c r="L27" i="8"/>
  <c r="L28" i="8"/>
  <c r="L29" i="8"/>
  <c r="L30" i="8"/>
  <c r="I31" i="8"/>
  <c r="L18" i="10"/>
  <c r="L19" i="10"/>
  <c r="L20" i="10"/>
  <c r="L21" i="10"/>
  <c r="L22" i="10"/>
  <c r="L23" i="10"/>
  <c r="L24" i="10"/>
  <c r="L25" i="10"/>
  <c r="L26" i="10"/>
  <c r="L27" i="10"/>
  <c r="L28" i="10"/>
  <c r="L29" i="10"/>
  <c r="L30" i="10"/>
  <c r="L17" i="10"/>
  <c r="I31" i="10"/>
  <c r="L18" i="13"/>
  <c r="L19" i="13"/>
  <c r="L20" i="13"/>
  <c r="L21" i="13"/>
  <c r="L22" i="13"/>
  <c r="L23" i="13"/>
  <c r="L24" i="13"/>
  <c r="L25" i="13"/>
  <c r="L26" i="13"/>
  <c r="L27" i="13"/>
  <c r="L28" i="13"/>
  <c r="L29" i="13"/>
  <c r="L30" i="13"/>
  <c r="L17" i="13"/>
  <c r="I31" i="13"/>
  <c r="H31" i="12"/>
  <c r="F17" i="13"/>
  <c r="G17" i="13"/>
  <c r="K17" i="13"/>
  <c r="F18" i="13"/>
  <c r="G18" i="13"/>
  <c r="K18" i="13"/>
  <c r="F19" i="13"/>
  <c r="G19" i="13"/>
  <c r="K19" i="13"/>
  <c r="F20" i="13"/>
  <c r="G20" i="13"/>
  <c r="K20" i="13"/>
  <c r="F21" i="13"/>
  <c r="G21" i="13"/>
  <c r="K21" i="13"/>
  <c r="F22" i="13"/>
  <c r="G22" i="13"/>
  <c r="K22" i="13"/>
  <c r="P22" i="13" s="1"/>
  <c r="F23" i="13"/>
  <c r="P23" i="13" s="1"/>
  <c r="G23" i="13"/>
  <c r="K23" i="13"/>
  <c r="F24" i="13"/>
  <c r="G24" i="13"/>
  <c r="K24" i="13"/>
  <c r="F25" i="13"/>
  <c r="G25" i="13"/>
  <c r="K25" i="13"/>
  <c r="F26" i="13"/>
  <c r="G26" i="13"/>
  <c r="K26" i="13"/>
  <c r="F27" i="13"/>
  <c r="G27" i="13"/>
  <c r="K27" i="13"/>
  <c r="F28" i="13"/>
  <c r="G28" i="13"/>
  <c r="K28" i="13"/>
  <c r="F29" i="13"/>
  <c r="G29" i="13"/>
  <c r="K29" i="13"/>
  <c r="F30" i="13"/>
  <c r="G30" i="13"/>
  <c r="K30" i="13"/>
  <c r="P30" i="13" s="1"/>
  <c r="E31" i="13"/>
  <c r="H31" i="13"/>
  <c r="J31" i="13"/>
  <c r="L18" i="12"/>
  <c r="L19" i="12"/>
  <c r="L20" i="12"/>
  <c r="L21" i="12"/>
  <c r="L22" i="12"/>
  <c r="L23" i="12"/>
  <c r="L24" i="12"/>
  <c r="L25" i="12"/>
  <c r="L26" i="12"/>
  <c r="L27" i="12"/>
  <c r="L28" i="12"/>
  <c r="L29" i="12"/>
  <c r="L30" i="12"/>
  <c r="L17" i="12"/>
  <c r="P27" i="13" l="1"/>
  <c r="P26" i="13"/>
  <c r="P25" i="13"/>
  <c r="P24" i="13"/>
  <c r="L31" i="13"/>
  <c r="G31" i="13"/>
  <c r="F31" i="13"/>
  <c r="P29" i="13"/>
  <c r="P28" i="13"/>
  <c r="P21" i="13"/>
  <c r="P20" i="13"/>
  <c r="P18" i="13"/>
  <c r="K31" i="13"/>
  <c r="P19" i="13"/>
  <c r="P17" i="13"/>
  <c r="K38" i="21"/>
  <c r="K39" i="21"/>
  <c r="K40" i="21"/>
  <c r="K41" i="21"/>
  <c r="K42" i="21"/>
  <c r="K43" i="21"/>
  <c r="K44" i="21"/>
  <c r="K45" i="21"/>
  <c r="K46" i="21"/>
  <c r="K47" i="21"/>
  <c r="K48" i="21"/>
  <c r="K49" i="21"/>
  <c r="K50" i="21"/>
  <c r="K37" i="21"/>
  <c r="K38" i="20"/>
  <c r="K39" i="20"/>
  <c r="K40" i="20"/>
  <c r="K41" i="20"/>
  <c r="K42" i="20"/>
  <c r="K43" i="20"/>
  <c r="K44" i="20"/>
  <c r="K45" i="20"/>
  <c r="K46" i="20"/>
  <c r="K47" i="20"/>
  <c r="K48" i="20"/>
  <c r="K49" i="20"/>
  <c r="K50" i="20"/>
  <c r="K37" i="20"/>
  <c r="K38" i="19"/>
  <c r="K39" i="19"/>
  <c r="K40" i="19"/>
  <c r="K41" i="19"/>
  <c r="K42" i="19"/>
  <c r="K43" i="19"/>
  <c r="K44" i="19"/>
  <c r="K45" i="19"/>
  <c r="K46" i="19"/>
  <c r="K47" i="19"/>
  <c r="K48" i="19"/>
  <c r="K49" i="19"/>
  <c r="K50" i="19"/>
  <c r="K37" i="19"/>
  <c r="K38" i="18"/>
  <c r="K39" i="18"/>
  <c r="K40" i="18"/>
  <c r="K41" i="18"/>
  <c r="K42" i="18"/>
  <c r="K43" i="18"/>
  <c r="K44" i="18"/>
  <c r="K45" i="18"/>
  <c r="K46" i="18"/>
  <c r="K47" i="18"/>
  <c r="K48" i="18"/>
  <c r="K49" i="18"/>
  <c r="K50" i="18"/>
  <c r="K37" i="18"/>
  <c r="K38" i="17"/>
  <c r="K39" i="17"/>
  <c r="K40" i="17"/>
  <c r="K41" i="17"/>
  <c r="K42" i="17"/>
  <c r="K43" i="17"/>
  <c r="K44" i="17"/>
  <c r="K45" i="17"/>
  <c r="K46" i="17"/>
  <c r="K47" i="17"/>
  <c r="K48" i="17"/>
  <c r="K49" i="17"/>
  <c r="K50" i="17"/>
  <c r="K37" i="17"/>
  <c r="K38" i="16"/>
  <c r="K39" i="16"/>
  <c r="K40" i="16"/>
  <c r="K41" i="16"/>
  <c r="K42" i="16"/>
  <c r="K43" i="16"/>
  <c r="K44" i="16"/>
  <c r="K45" i="16"/>
  <c r="K46" i="16"/>
  <c r="K47" i="16"/>
  <c r="K48" i="16"/>
  <c r="K49" i="16"/>
  <c r="K50" i="16"/>
  <c r="K37" i="16"/>
  <c r="K38" i="15"/>
  <c r="K39" i="15"/>
  <c r="K40" i="15"/>
  <c r="K41" i="15"/>
  <c r="K42" i="15"/>
  <c r="K43" i="15"/>
  <c r="K44" i="15"/>
  <c r="K45" i="15"/>
  <c r="K46" i="15"/>
  <c r="K47" i="15"/>
  <c r="K48" i="15"/>
  <c r="K49" i="15"/>
  <c r="K50" i="15"/>
  <c r="K37" i="15"/>
  <c r="K38" i="14"/>
  <c r="K39" i="14"/>
  <c r="K40" i="14"/>
  <c r="K41" i="14"/>
  <c r="K42" i="14"/>
  <c r="K43" i="14"/>
  <c r="K44" i="14"/>
  <c r="K45" i="14"/>
  <c r="K46" i="14"/>
  <c r="K47" i="14"/>
  <c r="K48" i="14"/>
  <c r="K49" i="14"/>
  <c r="K50" i="14"/>
  <c r="K37" i="14"/>
  <c r="K38" i="8"/>
  <c r="K39" i="8"/>
  <c r="K40" i="8"/>
  <c r="K41" i="8"/>
  <c r="K42" i="8"/>
  <c r="K43" i="8"/>
  <c r="K44" i="8"/>
  <c r="K45" i="8"/>
  <c r="K46" i="8"/>
  <c r="K47" i="8"/>
  <c r="K48" i="8"/>
  <c r="K49" i="8"/>
  <c r="K50" i="8"/>
  <c r="K38" i="10"/>
  <c r="K39" i="10"/>
  <c r="K40" i="10"/>
  <c r="K41" i="10"/>
  <c r="K42" i="10"/>
  <c r="K43" i="10"/>
  <c r="K44" i="10"/>
  <c r="K45" i="10"/>
  <c r="K46" i="10"/>
  <c r="K47" i="10"/>
  <c r="K48" i="10"/>
  <c r="K49" i="10"/>
  <c r="K50" i="10"/>
  <c r="K37" i="10"/>
  <c r="K39" i="13"/>
  <c r="K40" i="13"/>
  <c r="K41" i="13"/>
  <c r="K42" i="13"/>
  <c r="K43" i="13"/>
  <c r="K44" i="13"/>
  <c r="K45" i="13"/>
  <c r="K46" i="13"/>
  <c r="K47" i="13"/>
  <c r="K48" i="13"/>
  <c r="K49" i="13"/>
  <c r="K50" i="13"/>
  <c r="K38" i="12"/>
  <c r="K39" i="12"/>
  <c r="K40" i="12"/>
  <c r="K41" i="12"/>
  <c r="K42" i="12"/>
  <c r="K43" i="12"/>
  <c r="K44" i="12"/>
  <c r="K45" i="12"/>
  <c r="K46" i="12"/>
  <c r="K47" i="12"/>
  <c r="K48" i="12"/>
  <c r="K49" i="12"/>
  <c r="K50" i="12"/>
  <c r="H42" i="6" l="1"/>
  <c r="H8" i="27"/>
  <c r="H9" i="27"/>
  <c r="H10" i="27"/>
  <c r="H11" i="27"/>
  <c r="H12" i="27"/>
  <c r="H13" i="27"/>
  <c r="H14" i="27"/>
  <c r="H15" i="27"/>
  <c r="H16" i="27"/>
  <c r="H17" i="27"/>
  <c r="H18" i="27"/>
  <c r="H19" i="27"/>
  <c r="H20" i="27"/>
  <c r="H21" i="27"/>
  <c r="H22" i="27"/>
  <c r="H23" i="27"/>
  <c r="H24" i="27"/>
  <c r="H25" i="27"/>
  <c r="H26" i="27"/>
  <c r="H27" i="27"/>
  <c r="H28" i="27"/>
  <c r="H29" i="27"/>
  <c r="H30" i="27"/>
  <c r="H7" i="27"/>
  <c r="E7" i="22" l="1"/>
  <c r="E4" i="22"/>
  <c r="D10" i="21"/>
  <c r="D8" i="21"/>
  <c r="D10" i="20"/>
  <c r="D8" i="20"/>
  <c r="D10" i="19"/>
  <c r="D8" i="19"/>
  <c r="D10" i="18"/>
  <c r="D8" i="18"/>
  <c r="D10" i="17"/>
  <c r="D8" i="17"/>
  <c r="D10" i="12"/>
  <c r="D8" i="12"/>
  <c r="F17" i="8" l="1"/>
  <c r="G17" i="8"/>
  <c r="F18" i="8"/>
  <c r="G18" i="8"/>
  <c r="C36" i="21" l="1"/>
  <c r="C36" i="20"/>
  <c r="C36" i="19"/>
  <c r="C36" i="18"/>
  <c r="C36" i="17"/>
  <c r="C36" i="16"/>
  <c r="C36" i="15"/>
  <c r="C36" i="14"/>
  <c r="C36" i="8"/>
  <c r="C36" i="10"/>
  <c r="C36" i="13"/>
  <c r="C16" i="21"/>
  <c r="C16" i="20"/>
  <c r="C16" i="19"/>
  <c r="C16" i="18"/>
  <c r="C16" i="17"/>
  <c r="F58" i="21" l="1"/>
  <c r="I22" i="22" s="1"/>
  <c r="J22" i="22" s="1"/>
  <c r="F58" i="20"/>
  <c r="I21" i="22" s="1"/>
  <c r="J21" i="22" s="1"/>
  <c r="F58" i="19"/>
  <c r="I20" i="22" s="1"/>
  <c r="J20" i="22" s="1"/>
  <c r="F58" i="16"/>
  <c r="I17" i="22" s="1"/>
  <c r="J17" i="22" s="1"/>
  <c r="F58" i="15"/>
  <c r="I16" i="22" s="1"/>
  <c r="J16" i="22" s="1"/>
  <c r="F58" i="14"/>
  <c r="I15" i="22" s="1"/>
  <c r="J15" i="22" s="1"/>
  <c r="C58" i="21"/>
  <c r="L54" i="21"/>
  <c r="G59" i="6" s="1"/>
  <c r="H59" i="6" s="1"/>
  <c r="L53" i="21"/>
  <c r="K51" i="21"/>
  <c r="J51" i="21"/>
  <c r="I51" i="21"/>
  <c r="F51" i="21"/>
  <c r="D51" i="21"/>
  <c r="H50" i="21"/>
  <c r="G50" i="21"/>
  <c r="E50" i="21"/>
  <c r="C50" i="21"/>
  <c r="H49" i="21"/>
  <c r="G49" i="21"/>
  <c r="E49" i="21"/>
  <c r="C49" i="21"/>
  <c r="H48" i="21"/>
  <c r="G48" i="21"/>
  <c r="E48" i="21"/>
  <c r="C48" i="21"/>
  <c r="H47" i="21"/>
  <c r="G47" i="21"/>
  <c r="E47" i="21"/>
  <c r="C47" i="21"/>
  <c r="H46" i="21"/>
  <c r="G46" i="21"/>
  <c r="E46" i="21"/>
  <c r="C46" i="21"/>
  <c r="H45" i="21"/>
  <c r="G45" i="21"/>
  <c r="E45" i="21"/>
  <c r="C45" i="21"/>
  <c r="H44" i="21"/>
  <c r="G44" i="21"/>
  <c r="E44" i="21"/>
  <c r="C44" i="21"/>
  <c r="H43" i="21"/>
  <c r="G43" i="21"/>
  <c r="E43" i="21"/>
  <c r="C43" i="21"/>
  <c r="H42" i="21"/>
  <c r="G42" i="21"/>
  <c r="E42" i="21"/>
  <c r="C42" i="21"/>
  <c r="H41" i="21"/>
  <c r="G41" i="21"/>
  <c r="E41" i="21"/>
  <c r="C41" i="21"/>
  <c r="H40" i="21"/>
  <c r="G40" i="21"/>
  <c r="E40" i="21"/>
  <c r="C40" i="21"/>
  <c r="H39" i="21"/>
  <c r="G39" i="21"/>
  <c r="E39" i="21"/>
  <c r="C39" i="21"/>
  <c r="H38" i="21"/>
  <c r="G38" i="21"/>
  <c r="E38" i="21"/>
  <c r="C38" i="21"/>
  <c r="H37" i="21"/>
  <c r="G37" i="21"/>
  <c r="E37" i="21"/>
  <c r="C37" i="21"/>
  <c r="J31" i="21"/>
  <c r="H31" i="21"/>
  <c r="E31" i="21"/>
  <c r="K30" i="21"/>
  <c r="G30" i="21"/>
  <c r="F30" i="21"/>
  <c r="K29" i="21"/>
  <c r="G29" i="21"/>
  <c r="F29" i="21"/>
  <c r="K28" i="21"/>
  <c r="G28" i="21"/>
  <c r="F28" i="21"/>
  <c r="K27" i="21"/>
  <c r="G27" i="21"/>
  <c r="F27" i="21"/>
  <c r="K26" i="21"/>
  <c r="G26" i="21"/>
  <c r="F26" i="21"/>
  <c r="K25" i="21"/>
  <c r="G25" i="21"/>
  <c r="F25" i="21"/>
  <c r="K24" i="21"/>
  <c r="G24" i="21"/>
  <c r="F24" i="21"/>
  <c r="K23" i="21"/>
  <c r="G23" i="21"/>
  <c r="F23" i="21"/>
  <c r="K22" i="21"/>
  <c r="G22" i="21"/>
  <c r="F22" i="21"/>
  <c r="K21" i="21"/>
  <c r="G21" i="21"/>
  <c r="F21" i="21"/>
  <c r="K20" i="21"/>
  <c r="G20" i="21"/>
  <c r="F20" i="21"/>
  <c r="K19" i="21"/>
  <c r="G19" i="21"/>
  <c r="F19" i="21"/>
  <c r="K18" i="21"/>
  <c r="G18" i="21"/>
  <c r="F18" i="21"/>
  <c r="L31" i="21"/>
  <c r="F56" i="21" s="1"/>
  <c r="K17" i="21"/>
  <c r="G17" i="21"/>
  <c r="F17" i="21"/>
  <c r="E35" i="21"/>
  <c r="C58" i="20"/>
  <c r="L54" i="20"/>
  <c r="G58" i="6" s="1"/>
  <c r="H58" i="6" s="1"/>
  <c r="L53" i="20"/>
  <c r="K51" i="20"/>
  <c r="J51" i="20"/>
  <c r="I51" i="20"/>
  <c r="F51" i="20"/>
  <c r="D51" i="20"/>
  <c r="H50" i="20"/>
  <c r="G50" i="20"/>
  <c r="E50" i="20"/>
  <c r="C50" i="20"/>
  <c r="H49" i="20"/>
  <c r="G49" i="20"/>
  <c r="E49" i="20"/>
  <c r="C49" i="20"/>
  <c r="H48" i="20"/>
  <c r="G48" i="20"/>
  <c r="E48" i="20"/>
  <c r="C48" i="20"/>
  <c r="H47" i="20"/>
  <c r="G47" i="20"/>
  <c r="E47" i="20"/>
  <c r="C47" i="20"/>
  <c r="H46" i="20"/>
  <c r="G46" i="20"/>
  <c r="E46" i="20"/>
  <c r="C46" i="20"/>
  <c r="H45" i="20"/>
  <c r="G45" i="20"/>
  <c r="E45" i="20"/>
  <c r="C45" i="20"/>
  <c r="H44" i="20"/>
  <c r="G44" i="20"/>
  <c r="E44" i="20"/>
  <c r="C44" i="20"/>
  <c r="H43" i="20"/>
  <c r="G43" i="20"/>
  <c r="E43" i="20"/>
  <c r="C43" i="20"/>
  <c r="H42" i="20"/>
  <c r="G42" i="20"/>
  <c r="E42" i="20"/>
  <c r="C42" i="20"/>
  <c r="H41" i="20"/>
  <c r="G41" i="20"/>
  <c r="E41" i="20"/>
  <c r="C41" i="20"/>
  <c r="H40" i="20"/>
  <c r="G40" i="20"/>
  <c r="E40" i="20"/>
  <c r="C40" i="20"/>
  <c r="H39" i="20"/>
  <c r="G39" i="20"/>
  <c r="E39" i="20"/>
  <c r="C39" i="20"/>
  <c r="H38" i="20"/>
  <c r="G38" i="20"/>
  <c r="E38" i="20"/>
  <c r="C38" i="20"/>
  <c r="H37" i="20"/>
  <c r="G37" i="20"/>
  <c r="E37" i="20"/>
  <c r="C37" i="20"/>
  <c r="J31" i="20"/>
  <c r="H31" i="20"/>
  <c r="E31" i="20"/>
  <c r="K30" i="20"/>
  <c r="G30" i="20"/>
  <c r="F30" i="20"/>
  <c r="K29" i="20"/>
  <c r="G29" i="20"/>
  <c r="F29" i="20"/>
  <c r="K28" i="20"/>
  <c r="P28" i="20" s="1"/>
  <c r="G28" i="20"/>
  <c r="F28" i="20"/>
  <c r="K27" i="20"/>
  <c r="G27" i="20"/>
  <c r="F27" i="20"/>
  <c r="K26" i="20"/>
  <c r="G26" i="20"/>
  <c r="F26" i="20"/>
  <c r="K25" i="20"/>
  <c r="G25" i="20"/>
  <c r="F25" i="20"/>
  <c r="K24" i="20"/>
  <c r="G24" i="20"/>
  <c r="F24" i="20"/>
  <c r="K23" i="20"/>
  <c r="P23" i="20" s="1"/>
  <c r="G23" i="20"/>
  <c r="F23" i="20"/>
  <c r="K22" i="20"/>
  <c r="G22" i="20"/>
  <c r="F22" i="20"/>
  <c r="K21" i="20"/>
  <c r="G21" i="20"/>
  <c r="F21" i="20"/>
  <c r="K20" i="20"/>
  <c r="P20" i="20" s="1"/>
  <c r="G20" i="20"/>
  <c r="F20" i="20"/>
  <c r="K19" i="20"/>
  <c r="G19" i="20"/>
  <c r="F19" i="20"/>
  <c r="K18" i="20"/>
  <c r="G18" i="20"/>
  <c r="F18" i="20"/>
  <c r="K17" i="20"/>
  <c r="G17" i="20"/>
  <c r="F17" i="20"/>
  <c r="E35" i="20"/>
  <c r="C58" i="19"/>
  <c r="L54" i="19"/>
  <c r="G57" i="6" s="1"/>
  <c r="I57" i="6" s="1"/>
  <c r="L53" i="19"/>
  <c r="K51" i="19"/>
  <c r="J51" i="19"/>
  <c r="I51" i="19"/>
  <c r="F51" i="19"/>
  <c r="D51" i="19"/>
  <c r="H50" i="19"/>
  <c r="G50" i="19"/>
  <c r="E50" i="19"/>
  <c r="C50" i="19"/>
  <c r="H49" i="19"/>
  <c r="G49" i="19"/>
  <c r="E49" i="19"/>
  <c r="C49" i="19"/>
  <c r="H48" i="19"/>
  <c r="G48" i="19"/>
  <c r="E48" i="19"/>
  <c r="C48" i="19"/>
  <c r="H47" i="19"/>
  <c r="G47" i="19"/>
  <c r="E47" i="19"/>
  <c r="C47" i="19"/>
  <c r="H46" i="19"/>
  <c r="G46" i="19"/>
  <c r="E46" i="19"/>
  <c r="C46" i="19"/>
  <c r="H45" i="19"/>
  <c r="G45" i="19"/>
  <c r="E45" i="19"/>
  <c r="C45" i="19"/>
  <c r="H44" i="19"/>
  <c r="G44" i="19"/>
  <c r="E44" i="19"/>
  <c r="C44" i="19"/>
  <c r="H43" i="19"/>
  <c r="G43" i="19"/>
  <c r="E43" i="19"/>
  <c r="C43" i="19"/>
  <c r="H42" i="19"/>
  <c r="G42" i="19"/>
  <c r="E42" i="19"/>
  <c r="C42" i="19"/>
  <c r="H41" i="19"/>
  <c r="G41" i="19"/>
  <c r="E41" i="19"/>
  <c r="C41" i="19"/>
  <c r="H40" i="19"/>
  <c r="G40" i="19"/>
  <c r="E40" i="19"/>
  <c r="C40" i="19"/>
  <c r="H39" i="19"/>
  <c r="G39" i="19"/>
  <c r="E39" i="19"/>
  <c r="C39" i="19"/>
  <c r="H38" i="19"/>
  <c r="G38" i="19"/>
  <c r="E38" i="19"/>
  <c r="C38" i="19"/>
  <c r="H37" i="19"/>
  <c r="G37" i="19"/>
  <c r="E37" i="19"/>
  <c r="C37" i="19"/>
  <c r="J31" i="19"/>
  <c r="H31" i="19"/>
  <c r="E31" i="19"/>
  <c r="K30" i="19"/>
  <c r="G30" i="19"/>
  <c r="F30" i="19"/>
  <c r="K29" i="19"/>
  <c r="G29" i="19"/>
  <c r="F29" i="19"/>
  <c r="K28" i="19"/>
  <c r="G28" i="19"/>
  <c r="F28" i="19"/>
  <c r="K27" i="19"/>
  <c r="G27" i="19"/>
  <c r="F27" i="19"/>
  <c r="K26" i="19"/>
  <c r="G26" i="19"/>
  <c r="F26" i="19"/>
  <c r="K25" i="19"/>
  <c r="G25" i="19"/>
  <c r="F25" i="19"/>
  <c r="K24" i="19"/>
  <c r="G24" i="19"/>
  <c r="F24" i="19"/>
  <c r="K23" i="19"/>
  <c r="G23" i="19"/>
  <c r="F23" i="19"/>
  <c r="K22" i="19"/>
  <c r="G22" i="19"/>
  <c r="F22" i="19"/>
  <c r="K21" i="19"/>
  <c r="G21" i="19"/>
  <c r="F21" i="19"/>
  <c r="K20" i="19"/>
  <c r="G20" i="19"/>
  <c r="F20" i="19"/>
  <c r="K19" i="19"/>
  <c r="G19" i="19"/>
  <c r="F19" i="19"/>
  <c r="K18" i="19"/>
  <c r="G18" i="19"/>
  <c r="F18" i="19"/>
  <c r="L31" i="19"/>
  <c r="F56" i="19" s="1"/>
  <c r="K17" i="19"/>
  <c r="G17" i="19"/>
  <c r="F17" i="19"/>
  <c r="E35" i="19"/>
  <c r="C58" i="18"/>
  <c r="J51" i="18"/>
  <c r="I51" i="18"/>
  <c r="F51" i="18"/>
  <c r="D51" i="18"/>
  <c r="H50" i="18"/>
  <c r="G50" i="18"/>
  <c r="E50" i="18"/>
  <c r="C50" i="18"/>
  <c r="H49" i="18"/>
  <c r="G49" i="18"/>
  <c r="E49" i="18"/>
  <c r="C49" i="18"/>
  <c r="H48" i="18"/>
  <c r="G48" i="18"/>
  <c r="E48" i="18"/>
  <c r="C48" i="18"/>
  <c r="H47" i="18"/>
  <c r="G47" i="18"/>
  <c r="E47" i="18"/>
  <c r="C47" i="18"/>
  <c r="H46" i="18"/>
  <c r="G46" i="18"/>
  <c r="E46" i="18"/>
  <c r="C46" i="18"/>
  <c r="H45" i="18"/>
  <c r="G45" i="18"/>
  <c r="E45" i="18"/>
  <c r="C45" i="18"/>
  <c r="H44" i="18"/>
  <c r="G44" i="18"/>
  <c r="E44" i="18"/>
  <c r="C44" i="18"/>
  <c r="H43" i="18"/>
  <c r="G43" i="18"/>
  <c r="E43" i="18"/>
  <c r="C43" i="18"/>
  <c r="H42" i="18"/>
  <c r="G42" i="18"/>
  <c r="E42" i="18"/>
  <c r="C42" i="18"/>
  <c r="H41" i="18"/>
  <c r="G41" i="18"/>
  <c r="E41" i="18"/>
  <c r="C41" i="18"/>
  <c r="C40" i="18"/>
  <c r="C39" i="18"/>
  <c r="C38" i="18"/>
  <c r="G37" i="18"/>
  <c r="C37" i="18"/>
  <c r="J31" i="18"/>
  <c r="H31" i="18"/>
  <c r="E31" i="18"/>
  <c r="K30" i="18"/>
  <c r="G30" i="18"/>
  <c r="F30" i="18"/>
  <c r="K29" i="18"/>
  <c r="G29" i="18"/>
  <c r="F29" i="18"/>
  <c r="K28" i="18"/>
  <c r="G28" i="18"/>
  <c r="F28" i="18"/>
  <c r="K27" i="18"/>
  <c r="G27" i="18"/>
  <c r="F27" i="18"/>
  <c r="K26" i="18"/>
  <c r="G26" i="18"/>
  <c r="F26" i="18"/>
  <c r="K25" i="18"/>
  <c r="G25" i="18"/>
  <c r="F25" i="18"/>
  <c r="K24" i="18"/>
  <c r="G24" i="18"/>
  <c r="F24" i="18"/>
  <c r="K23" i="18"/>
  <c r="G23" i="18"/>
  <c r="F23" i="18"/>
  <c r="K22" i="18"/>
  <c r="G22" i="18"/>
  <c r="F22" i="18"/>
  <c r="K21" i="18"/>
  <c r="G21" i="18"/>
  <c r="F21" i="18"/>
  <c r="K20" i="18"/>
  <c r="G20" i="18"/>
  <c r="F20" i="18"/>
  <c r="H40" i="18" s="1"/>
  <c r="K19" i="18"/>
  <c r="G19" i="18"/>
  <c r="F19" i="18"/>
  <c r="H39" i="18" s="1"/>
  <c r="K18" i="18"/>
  <c r="G18" i="18"/>
  <c r="F18" i="18"/>
  <c r="H38" i="18" s="1"/>
  <c r="K17" i="18"/>
  <c r="G17" i="18"/>
  <c r="F17" i="18"/>
  <c r="E35" i="18"/>
  <c r="C58" i="17"/>
  <c r="J51" i="17"/>
  <c r="I51" i="17"/>
  <c r="F51" i="17"/>
  <c r="D51" i="17"/>
  <c r="H50" i="17"/>
  <c r="G50" i="17"/>
  <c r="E50" i="17"/>
  <c r="C50" i="17"/>
  <c r="H49" i="17"/>
  <c r="G49" i="17"/>
  <c r="E49" i="17"/>
  <c r="C49" i="17"/>
  <c r="H48" i="17"/>
  <c r="G48" i="17"/>
  <c r="E48" i="17"/>
  <c r="C48" i="17"/>
  <c r="H47" i="17"/>
  <c r="G47" i="17"/>
  <c r="E47" i="17"/>
  <c r="C47" i="17"/>
  <c r="H46" i="17"/>
  <c r="G46" i="17"/>
  <c r="E46" i="17"/>
  <c r="C46" i="17"/>
  <c r="H45" i="17"/>
  <c r="G45" i="17"/>
  <c r="E45" i="17"/>
  <c r="C45" i="17"/>
  <c r="H44" i="17"/>
  <c r="G44" i="17"/>
  <c r="E44" i="17"/>
  <c r="C44" i="17"/>
  <c r="H43" i="17"/>
  <c r="G43" i="17"/>
  <c r="E43" i="17"/>
  <c r="C43" i="17"/>
  <c r="H42" i="17"/>
  <c r="G42" i="17"/>
  <c r="E42" i="17"/>
  <c r="C42" i="17"/>
  <c r="H41" i="17"/>
  <c r="G41" i="17"/>
  <c r="E41" i="17"/>
  <c r="C41" i="17"/>
  <c r="C40" i="17"/>
  <c r="C39" i="17"/>
  <c r="C38" i="17"/>
  <c r="C37" i="17"/>
  <c r="J31" i="17"/>
  <c r="H31" i="17"/>
  <c r="E31" i="17"/>
  <c r="K30" i="17"/>
  <c r="G30" i="17"/>
  <c r="F30" i="17"/>
  <c r="K29" i="17"/>
  <c r="G29" i="17"/>
  <c r="F29" i="17"/>
  <c r="K28" i="17"/>
  <c r="G28" i="17"/>
  <c r="F28" i="17"/>
  <c r="K27" i="17"/>
  <c r="G27" i="17"/>
  <c r="F27" i="17"/>
  <c r="K26" i="17"/>
  <c r="G26" i="17"/>
  <c r="F26" i="17"/>
  <c r="K25" i="17"/>
  <c r="G25" i="17"/>
  <c r="F25" i="17"/>
  <c r="K24" i="17"/>
  <c r="G24" i="17"/>
  <c r="F24" i="17"/>
  <c r="K23" i="17"/>
  <c r="G23" i="17"/>
  <c r="F23" i="17"/>
  <c r="K22" i="17"/>
  <c r="G22" i="17"/>
  <c r="F22" i="17"/>
  <c r="K21" i="17"/>
  <c r="G21" i="17"/>
  <c r="F21" i="17"/>
  <c r="K20" i="17"/>
  <c r="G20" i="17"/>
  <c r="F20" i="17"/>
  <c r="K19" i="17"/>
  <c r="G19" i="17"/>
  <c r="F19" i="17"/>
  <c r="K18" i="17"/>
  <c r="G18" i="17"/>
  <c r="F18" i="17"/>
  <c r="H38" i="17" s="1"/>
  <c r="K17" i="17"/>
  <c r="G17" i="17"/>
  <c r="F17" i="17"/>
  <c r="H37" i="17" s="1"/>
  <c r="E35" i="17"/>
  <c r="C58" i="16"/>
  <c r="L54" i="16"/>
  <c r="G54" i="6" s="1"/>
  <c r="H54" i="6" s="1"/>
  <c r="L53" i="16"/>
  <c r="K51" i="16"/>
  <c r="J51" i="16"/>
  <c r="I51" i="16"/>
  <c r="F51" i="16"/>
  <c r="D51" i="16"/>
  <c r="H50" i="16"/>
  <c r="G50" i="16"/>
  <c r="E50" i="16"/>
  <c r="C50" i="16"/>
  <c r="H49" i="16"/>
  <c r="G49" i="16"/>
  <c r="E49" i="16"/>
  <c r="C49" i="16"/>
  <c r="H48" i="16"/>
  <c r="G48" i="16"/>
  <c r="E48" i="16"/>
  <c r="C48" i="16"/>
  <c r="H47" i="16"/>
  <c r="G47" i="16"/>
  <c r="E47" i="16"/>
  <c r="C47" i="16"/>
  <c r="H46" i="16"/>
  <c r="G46" i="16"/>
  <c r="E46" i="16"/>
  <c r="C46" i="16"/>
  <c r="H45" i="16"/>
  <c r="G45" i="16"/>
  <c r="E45" i="16"/>
  <c r="C45" i="16"/>
  <c r="H44" i="16"/>
  <c r="G44" i="16"/>
  <c r="E44" i="16"/>
  <c r="C44" i="16"/>
  <c r="H43" i="16"/>
  <c r="G43" i="16"/>
  <c r="E43" i="16"/>
  <c r="C43" i="16"/>
  <c r="H42" i="16"/>
  <c r="G42" i="16"/>
  <c r="E42" i="16"/>
  <c r="C42" i="16"/>
  <c r="H41" i="16"/>
  <c r="G41" i="16"/>
  <c r="E41" i="16"/>
  <c r="C41" i="16"/>
  <c r="H40" i="16"/>
  <c r="G40" i="16"/>
  <c r="E40" i="16"/>
  <c r="C40" i="16"/>
  <c r="H39" i="16"/>
  <c r="G39" i="16"/>
  <c r="E39" i="16"/>
  <c r="C39" i="16"/>
  <c r="H38" i="16"/>
  <c r="G38" i="16"/>
  <c r="E38" i="16"/>
  <c r="C38" i="16"/>
  <c r="H37" i="16"/>
  <c r="G37" i="16"/>
  <c r="E37" i="16"/>
  <c r="C37" i="16"/>
  <c r="J31" i="16"/>
  <c r="H31" i="16"/>
  <c r="E31" i="16"/>
  <c r="K30" i="16"/>
  <c r="G30" i="16"/>
  <c r="F30" i="16"/>
  <c r="K29" i="16"/>
  <c r="G29" i="16"/>
  <c r="F29" i="16"/>
  <c r="K28" i="16"/>
  <c r="G28" i="16"/>
  <c r="F28" i="16"/>
  <c r="K27" i="16"/>
  <c r="G27" i="16"/>
  <c r="F27" i="16"/>
  <c r="K26" i="16"/>
  <c r="G26" i="16"/>
  <c r="F26" i="16"/>
  <c r="K25" i="16"/>
  <c r="G25" i="16"/>
  <c r="F25" i="16"/>
  <c r="K24" i="16"/>
  <c r="G24" i="16"/>
  <c r="F24" i="16"/>
  <c r="K23" i="16"/>
  <c r="G23" i="16"/>
  <c r="F23" i="16"/>
  <c r="K22" i="16"/>
  <c r="G22" i="16"/>
  <c r="F22" i="16"/>
  <c r="K21" i="16"/>
  <c r="G21" i="16"/>
  <c r="F21" i="16"/>
  <c r="K20" i="16"/>
  <c r="G20" i="16"/>
  <c r="F20" i="16"/>
  <c r="K19" i="16"/>
  <c r="G19" i="16"/>
  <c r="F19" i="16"/>
  <c r="K18" i="16"/>
  <c r="G18" i="16"/>
  <c r="F18" i="16"/>
  <c r="L31" i="16"/>
  <c r="F56" i="16" s="1"/>
  <c r="K17" i="16"/>
  <c r="G17" i="16"/>
  <c r="F17" i="16"/>
  <c r="E35" i="16"/>
  <c r="C58" i="15"/>
  <c r="L54" i="15"/>
  <c r="G53" i="6" s="1"/>
  <c r="H53" i="6" s="1"/>
  <c r="L53" i="15"/>
  <c r="K51" i="15"/>
  <c r="J51" i="15"/>
  <c r="I51" i="15"/>
  <c r="F51" i="15"/>
  <c r="D51" i="15"/>
  <c r="H50" i="15"/>
  <c r="G50" i="15"/>
  <c r="E50" i="15"/>
  <c r="C50" i="15"/>
  <c r="H49" i="15"/>
  <c r="G49" i="15"/>
  <c r="E49" i="15"/>
  <c r="C49" i="15"/>
  <c r="H48" i="15"/>
  <c r="G48" i="15"/>
  <c r="E48" i="15"/>
  <c r="C48" i="15"/>
  <c r="H47" i="15"/>
  <c r="G47" i="15"/>
  <c r="E47" i="15"/>
  <c r="C47" i="15"/>
  <c r="H46" i="15"/>
  <c r="G46" i="15"/>
  <c r="E46" i="15"/>
  <c r="C46" i="15"/>
  <c r="H45" i="15"/>
  <c r="G45" i="15"/>
  <c r="E45" i="15"/>
  <c r="C45" i="15"/>
  <c r="H44" i="15"/>
  <c r="G44" i="15"/>
  <c r="E44" i="15"/>
  <c r="C44" i="15"/>
  <c r="H43" i="15"/>
  <c r="G43" i="15"/>
  <c r="E43" i="15"/>
  <c r="C43" i="15"/>
  <c r="H42" i="15"/>
  <c r="G42" i="15"/>
  <c r="E42" i="15"/>
  <c r="C42" i="15"/>
  <c r="H41" i="15"/>
  <c r="G41" i="15"/>
  <c r="E41" i="15"/>
  <c r="C41" i="15"/>
  <c r="H40" i="15"/>
  <c r="G40" i="15"/>
  <c r="E40" i="15"/>
  <c r="C40" i="15"/>
  <c r="H39" i="15"/>
  <c r="G39" i="15"/>
  <c r="E39" i="15"/>
  <c r="C39" i="15"/>
  <c r="H38" i="15"/>
  <c r="G38" i="15"/>
  <c r="E38" i="15"/>
  <c r="C38" i="15"/>
  <c r="H37" i="15"/>
  <c r="G37" i="15"/>
  <c r="E37" i="15"/>
  <c r="C37" i="15"/>
  <c r="J31" i="15"/>
  <c r="H31" i="15"/>
  <c r="E31" i="15"/>
  <c r="K30" i="15"/>
  <c r="G30" i="15"/>
  <c r="F30" i="15"/>
  <c r="K29" i="15"/>
  <c r="G29" i="15"/>
  <c r="F29" i="15"/>
  <c r="K28" i="15"/>
  <c r="G28" i="15"/>
  <c r="F28" i="15"/>
  <c r="K27" i="15"/>
  <c r="G27" i="15"/>
  <c r="F27" i="15"/>
  <c r="K26" i="15"/>
  <c r="G26" i="15"/>
  <c r="F26" i="15"/>
  <c r="K25" i="15"/>
  <c r="G25" i="15"/>
  <c r="F25" i="15"/>
  <c r="K24" i="15"/>
  <c r="G24" i="15"/>
  <c r="F24" i="15"/>
  <c r="K23" i="15"/>
  <c r="G23" i="15"/>
  <c r="F23" i="15"/>
  <c r="K22" i="15"/>
  <c r="G22" i="15"/>
  <c r="F22" i="15"/>
  <c r="K21" i="15"/>
  <c r="G21" i="15"/>
  <c r="F21" i="15"/>
  <c r="K20" i="15"/>
  <c r="G20" i="15"/>
  <c r="F20" i="15"/>
  <c r="K19" i="15"/>
  <c r="G19" i="15"/>
  <c r="F19" i="15"/>
  <c r="K18" i="15"/>
  <c r="G18" i="15"/>
  <c r="F18" i="15"/>
  <c r="L31" i="15"/>
  <c r="F56" i="15" s="1"/>
  <c r="K17" i="15"/>
  <c r="G17" i="15"/>
  <c r="F17" i="15"/>
  <c r="E35" i="15"/>
  <c r="C58" i="14"/>
  <c r="L54" i="14"/>
  <c r="G52" i="6" s="1"/>
  <c r="I52" i="6" s="1"/>
  <c r="L53" i="14"/>
  <c r="K51" i="14"/>
  <c r="J51" i="14"/>
  <c r="I51" i="14"/>
  <c r="F51" i="14"/>
  <c r="D51" i="14"/>
  <c r="H50" i="14"/>
  <c r="G50" i="14"/>
  <c r="E50" i="14"/>
  <c r="C50" i="14"/>
  <c r="H49" i="14"/>
  <c r="G49" i="14"/>
  <c r="E49" i="14"/>
  <c r="C49" i="14"/>
  <c r="H48" i="14"/>
  <c r="G48" i="14"/>
  <c r="E48" i="14"/>
  <c r="C48" i="14"/>
  <c r="H47" i="14"/>
  <c r="G47" i="14"/>
  <c r="E47" i="14"/>
  <c r="C47" i="14"/>
  <c r="H46" i="14"/>
  <c r="G46" i="14"/>
  <c r="E46" i="14"/>
  <c r="C46" i="14"/>
  <c r="H45" i="14"/>
  <c r="G45" i="14"/>
  <c r="E45" i="14"/>
  <c r="C45" i="14"/>
  <c r="H44" i="14"/>
  <c r="G44" i="14"/>
  <c r="E44" i="14"/>
  <c r="C44" i="14"/>
  <c r="H43" i="14"/>
  <c r="G43" i="14"/>
  <c r="E43" i="14"/>
  <c r="C43" i="14"/>
  <c r="H42" i="14"/>
  <c r="G42" i="14"/>
  <c r="E42" i="14"/>
  <c r="C42" i="14"/>
  <c r="H41" i="14"/>
  <c r="G41" i="14"/>
  <c r="E41" i="14"/>
  <c r="C41" i="14"/>
  <c r="H40" i="14"/>
  <c r="G40" i="14"/>
  <c r="E40" i="14"/>
  <c r="C40" i="14"/>
  <c r="H39" i="14"/>
  <c r="G39" i="14"/>
  <c r="E39" i="14"/>
  <c r="C39" i="14"/>
  <c r="H38" i="14"/>
  <c r="G38" i="14"/>
  <c r="E38" i="14"/>
  <c r="C38" i="14"/>
  <c r="H37" i="14"/>
  <c r="G37" i="14"/>
  <c r="E37" i="14"/>
  <c r="C37" i="14"/>
  <c r="J31" i="14"/>
  <c r="H31" i="14"/>
  <c r="E31" i="14"/>
  <c r="K30" i="14"/>
  <c r="G30" i="14"/>
  <c r="F30" i="14"/>
  <c r="K29" i="14"/>
  <c r="G29" i="14"/>
  <c r="F29" i="14"/>
  <c r="K28" i="14"/>
  <c r="G28" i="14"/>
  <c r="F28" i="14"/>
  <c r="K27" i="14"/>
  <c r="G27" i="14"/>
  <c r="F27" i="14"/>
  <c r="K26" i="14"/>
  <c r="G26" i="14"/>
  <c r="F26" i="14"/>
  <c r="K25" i="14"/>
  <c r="G25" i="14"/>
  <c r="F25" i="14"/>
  <c r="K24" i="14"/>
  <c r="G24" i="14"/>
  <c r="F24" i="14"/>
  <c r="K23" i="14"/>
  <c r="G23" i="14"/>
  <c r="F23" i="14"/>
  <c r="K22" i="14"/>
  <c r="G22" i="14"/>
  <c r="F22" i="14"/>
  <c r="K21" i="14"/>
  <c r="G21" i="14"/>
  <c r="F21" i="14"/>
  <c r="K20" i="14"/>
  <c r="G20" i="14"/>
  <c r="F20" i="14"/>
  <c r="K19" i="14"/>
  <c r="G19" i="14"/>
  <c r="F19" i="14"/>
  <c r="K18" i="14"/>
  <c r="G18" i="14"/>
  <c r="F18" i="14"/>
  <c r="L31" i="14"/>
  <c r="F56" i="14" s="1"/>
  <c r="K17" i="14"/>
  <c r="G17" i="14"/>
  <c r="F17" i="14"/>
  <c r="E35" i="14"/>
  <c r="C58" i="13"/>
  <c r="J51" i="13"/>
  <c r="I51" i="13"/>
  <c r="F51" i="13"/>
  <c r="D51" i="13"/>
  <c r="H50" i="13"/>
  <c r="G50" i="13"/>
  <c r="E50" i="13"/>
  <c r="C50" i="13"/>
  <c r="H49" i="13"/>
  <c r="G49" i="13"/>
  <c r="E49" i="13"/>
  <c r="C49" i="13"/>
  <c r="H48" i="13"/>
  <c r="G48" i="13"/>
  <c r="E48" i="13"/>
  <c r="C48" i="13"/>
  <c r="H47" i="13"/>
  <c r="G47" i="13"/>
  <c r="E47" i="13"/>
  <c r="C47" i="13"/>
  <c r="H46" i="13"/>
  <c r="G46" i="13"/>
  <c r="E46" i="13"/>
  <c r="C46" i="13"/>
  <c r="H45" i="13"/>
  <c r="G45" i="13"/>
  <c r="E45" i="13"/>
  <c r="C45" i="13"/>
  <c r="H44" i="13"/>
  <c r="G44" i="13"/>
  <c r="E44" i="13"/>
  <c r="C44" i="13"/>
  <c r="H43" i="13"/>
  <c r="G43" i="13"/>
  <c r="E43" i="13"/>
  <c r="C43" i="13"/>
  <c r="H42" i="13"/>
  <c r="G42" i="13"/>
  <c r="E42" i="13"/>
  <c r="C42" i="13"/>
  <c r="H41" i="13"/>
  <c r="G41" i="13"/>
  <c r="E41" i="13"/>
  <c r="C41" i="13"/>
  <c r="H40" i="13"/>
  <c r="G40" i="13"/>
  <c r="E40" i="13"/>
  <c r="C40" i="13"/>
  <c r="H39" i="13"/>
  <c r="G39" i="13"/>
  <c r="E39" i="13"/>
  <c r="C39" i="13"/>
  <c r="H38" i="13"/>
  <c r="G38" i="13"/>
  <c r="E38" i="13"/>
  <c r="K38" i="13" s="1"/>
  <c r="C38" i="13"/>
  <c r="C37" i="13"/>
  <c r="H37" i="13"/>
  <c r="E35" i="13"/>
  <c r="C58" i="12"/>
  <c r="J51" i="12"/>
  <c r="I51" i="12"/>
  <c r="F51" i="12"/>
  <c r="D51" i="12"/>
  <c r="H50" i="12"/>
  <c r="G50" i="12"/>
  <c r="E50" i="12"/>
  <c r="C50" i="12"/>
  <c r="H49" i="12"/>
  <c r="G49" i="12"/>
  <c r="E49" i="12"/>
  <c r="C49" i="12"/>
  <c r="H48" i="12"/>
  <c r="G48" i="12"/>
  <c r="E48" i="12"/>
  <c r="C48" i="12"/>
  <c r="H47" i="12"/>
  <c r="G47" i="12"/>
  <c r="E47" i="12"/>
  <c r="C47" i="12"/>
  <c r="H46" i="12"/>
  <c r="G46" i="12"/>
  <c r="E46" i="12"/>
  <c r="C46" i="12"/>
  <c r="C45" i="12"/>
  <c r="C44" i="12"/>
  <c r="C43" i="12"/>
  <c r="C42" i="12"/>
  <c r="C41" i="12"/>
  <c r="C40" i="12"/>
  <c r="C39" i="12"/>
  <c r="C38" i="12"/>
  <c r="C37" i="12"/>
  <c r="C36" i="12"/>
  <c r="J31" i="12"/>
  <c r="I31" i="12"/>
  <c r="E31" i="12"/>
  <c r="K30" i="12"/>
  <c r="G30" i="12"/>
  <c r="F30" i="12"/>
  <c r="K29" i="12"/>
  <c r="G29" i="12"/>
  <c r="F29" i="12"/>
  <c r="K28" i="12"/>
  <c r="G28" i="12"/>
  <c r="F28" i="12"/>
  <c r="K27" i="12"/>
  <c r="G27" i="12"/>
  <c r="F27" i="12"/>
  <c r="K26" i="12"/>
  <c r="G26" i="12"/>
  <c r="F26" i="12"/>
  <c r="K25" i="12"/>
  <c r="G25" i="12"/>
  <c r="F25" i="12"/>
  <c r="K24" i="12"/>
  <c r="G24" i="12"/>
  <c r="F24" i="12"/>
  <c r="H44" i="12" s="1"/>
  <c r="K23" i="12"/>
  <c r="G23" i="12"/>
  <c r="F23" i="12"/>
  <c r="H43" i="12" s="1"/>
  <c r="K22" i="12"/>
  <c r="G22" i="12"/>
  <c r="F22" i="12"/>
  <c r="K21" i="12"/>
  <c r="G21" i="12"/>
  <c r="F21" i="12"/>
  <c r="H41" i="12" s="1"/>
  <c r="K20" i="12"/>
  <c r="G20" i="12"/>
  <c r="F20" i="12"/>
  <c r="H40" i="12" s="1"/>
  <c r="K19" i="12"/>
  <c r="G19" i="12"/>
  <c r="F19" i="12"/>
  <c r="K18" i="12"/>
  <c r="G18" i="12"/>
  <c r="F18" i="12"/>
  <c r="K17" i="12"/>
  <c r="G17" i="12"/>
  <c r="F17" i="12"/>
  <c r="C16" i="12"/>
  <c r="E35" i="12"/>
  <c r="C58" i="8"/>
  <c r="E35" i="8"/>
  <c r="E35" i="10"/>
  <c r="C58" i="10"/>
  <c r="J51" i="10"/>
  <c r="I51" i="10"/>
  <c r="F51" i="10"/>
  <c r="D51" i="10"/>
  <c r="H50" i="10"/>
  <c r="G50" i="10"/>
  <c r="E50" i="10"/>
  <c r="C50" i="10"/>
  <c r="H49" i="10"/>
  <c r="G49" i="10"/>
  <c r="E49" i="10"/>
  <c r="C49" i="10"/>
  <c r="H48" i="10"/>
  <c r="G48" i="10"/>
  <c r="E48" i="10"/>
  <c r="C48" i="10"/>
  <c r="H47" i="10"/>
  <c r="G47" i="10"/>
  <c r="E47" i="10"/>
  <c r="C47" i="10"/>
  <c r="H46" i="10"/>
  <c r="G46" i="10"/>
  <c r="E46" i="10"/>
  <c r="C46" i="10"/>
  <c r="H45" i="10"/>
  <c r="G45" i="10"/>
  <c r="E45" i="10"/>
  <c r="C45" i="10"/>
  <c r="H44" i="10"/>
  <c r="G44" i="10"/>
  <c r="E44" i="10"/>
  <c r="C44" i="10"/>
  <c r="H43" i="10"/>
  <c r="G43" i="10"/>
  <c r="E43" i="10"/>
  <c r="C43" i="10"/>
  <c r="H42" i="10"/>
  <c r="G42" i="10"/>
  <c r="E42" i="10"/>
  <c r="C42" i="10"/>
  <c r="H41" i="10"/>
  <c r="G41" i="10"/>
  <c r="E41" i="10"/>
  <c r="C41" i="10"/>
  <c r="H40" i="10"/>
  <c r="G40" i="10"/>
  <c r="E40" i="10"/>
  <c r="C40" i="10"/>
  <c r="H39" i="10"/>
  <c r="G39" i="10"/>
  <c r="E39" i="10"/>
  <c r="C39" i="10"/>
  <c r="H38" i="10"/>
  <c r="G38" i="10"/>
  <c r="E38" i="10"/>
  <c r="C38" i="10"/>
  <c r="C37" i="10"/>
  <c r="J31" i="10"/>
  <c r="H31" i="10"/>
  <c r="E31" i="10"/>
  <c r="K30" i="10"/>
  <c r="G30" i="10"/>
  <c r="F30" i="10"/>
  <c r="K29" i="10"/>
  <c r="G29" i="10"/>
  <c r="F29" i="10"/>
  <c r="K28" i="10"/>
  <c r="G28" i="10"/>
  <c r="F28" i="10"/>
  <c r="K27" i="10"/>
  <c r="G27" i="10"/>
  <c r="F27" i="10"/>
  <c r="K26" i="10"/>
  <c r="G26" i="10"/>
  <c r="F26" i="10"/>
  <c r="K25" i="10"/>
  <c r="G25" i="10"/>
  <c r="F25" i="10"/>
  <c r="K24" i="10"/>
  <c r="G24" i="10"/>
  <c r="F24" i="10"/>
  <c r="K23" i="10"/>
  <c r="G23" i="10"/>
  <c r="F23" i="10"/>
  <c r="K22" i="10"/>
  <c r="G22" i="10"/>
  <c r="F22" i="10"/>
  <c r="K21" i="10"/>
  <c r="G21" i="10"/>
  <c r="F21" i="10"/>
  <c r="K20" i="10"/>
  <c r="G20" i="10"/>
  <c r="F20" i="10"/>
  <c r="K19" i="10"/>
  <c r="G19" i="10"/>
  <c r="F19" i="10"/>
  <c r="K18" i="10"/>
  <c r="G18" i="10"/>
  <c r="F18" i="10"/>
  <c r="K17" i="10"/>
  <c r="G17" i="10"/>
  <c r="F17" i="10"/>
  <c r="K18" i="8"/>
  <c r="P18" i="8" s="1"/>
  <c r="K19" i="8"/>
  <c r="K20" i="8"/>
  <c r="K21" i="8"/>
  <c r="K22" i="8"/>
  <c r="K23" i="8"/>
  <c r="K24" i="8"/>
  <c r="K25" i="8"/>
  <c r="K26" i="8"/>
  <c r="K27" i="8"/>
  <c r="K28" i="8"/>
  <c r="K29" i="8"/>
  <c r="K30" i="8"/>
  <c r="K17" i="8"/>
  <c r="G19" i="8"/>
  <c r="G20" i="8"/>
  <c r="G21" i="8"/>
  <c r="G22" i="8"/>
  <c r="G23" i="8"/>
  <c r="G24" i="8"/>
  <c r="G25" i="8"/>
  <c r="G26" i="8"/>
  <c r="G27" i="8"/>
  <c r="G28" i="8"/>
  <c r="G29" i="8"/>
  <c r="G30" i="8"/>
  <c r="H38" i="8"/>
  <c r="F19" i="8"/>
  <c r="F20" i="8"/>
  <c r="F21" i="8"/>
  <c r="F22" i="8"/>
  <c r="F23" i="8"/>
  <c r="F24" i="8"/>
  <c r="F25" i="8"/>
  <c r="F26" i="8"/>
  <c r="F27" i="8"/>
  <c r="F28" i="8"/>
  <c r="F29" i="8"/>
  <c r="F30" i="8"/>
  <c r="H39" i="8"/>
  <c r="H40" i="8"/>
  <c r="H41" i="8"/>
  <c r="H42" i="8"/>
  <c r="H43" i="8"/>
  <c r="H44" i="8"/>
  <c r="H45" i="8"/>
  <c r="H46" i="8"/>
  <c r="H47" i="8"/>
  <c r="H48" i="8"/>
  <c r="H49" i="8"/>
  <c r="H50" i="8"/>
  <c r="G39" i="8"/>
  <c r="G40" i="8"/>
  <c r="G41" i="8"/>
  <c r="G42" i="8"/>
  <c r="G43" i="8"/>
  <c r="G44" i="8"/>
  <c r="G45" i="8"/>
  <c r="G46" i="8"/>
  <c r="G47" i="8"/>
  <c r="G48" i="8"/>
  <c r="G49" i="8"/>
  <c r="G50" i="8"/>
  <c r="E39" i="8"/>
  <c r="E40" i="8"/>
  <c r="E41" i="8"/>
  <c r="E42" i="8"/>
  <c r="E43" i="8"/>
  <c r="E44" i="8"/>
  <c r="E45" i="8"/>
  <c r="E46" i="8"/>
  <c r="E47" i="8"/>
  <c r="E48" i="8"/>
  <c r="E49" i="8"/>
  <c r="E50" i="8"/>
  <c r="C38" i="8"/>
  <c r="C39" i="8"/>
  <c r="C40" i="8"/>
  <c r="C41" i="8"/>
  <c r="C42" i="8"/>
  <c r="C43" i="8"/>
  <c r="C44" i="8"/>
  <c r="C45" i="8"/>
  <c r="C46" i="8"/>
  <c r="C47" i="8"/>
  <c r="C48" i="8"/>
  <c r="C49" i="8"/>
  <c r="C50" i="8"/>
  <c r="C37" i="8"/>
  <c r="P17" i="20" l="1"/>
  <c r="P25" i="20"/>
  <c r="P22" i="20"/>
  <c r="P17" i="8"/>
  <c r="L17" i="8" s="1"/>
  <c r="G31" i="19"/>
  <c r="P18" i="20"/>
  <c r="P26" i="20"/>
  <c r="G31" i="14"/>
  <c r="P21" i="20"/>
  <c r="P24" i="20"/>
  <c r="P19" i="20"/>
  <c r="P27" i="20"/>
  <c r="G31" i="16"/>
  <c r="P18" i="10"/>
  <c r="P19" i="10"/>
  <c r="P20" i="10"/>
  <c r="P21" i="10"/>
  <c r="P22" i="10"/>
  <c r="P23" i="10"/>
  <c r="P24" i="10"/>
  <c r="P25" i="10"/>
  <c r="P26" i="10"/>
  <c r="P27" i="10"/>
  <c r="P28" i="10"/>
  <c r="P17" i="16"/>
  <c r="P18" i="16"/>
  <c r="P19" i="16"/>
  <c r="P20" i="16"/>
  <c r="P21" i="16"/>
  <c r="P22" i="16"/>
  <c r="P21" i="12"/>
  <c r="P25" i="12"/>
  <c r="P29" i="8"/>
  <c r="P25" i="8"/>
  <c r="P21" i="8"/>
  <c r="G37" i="13"/>
  <c r="G51" i="13" s="1"/>
  <c r="E37" i="13"/>
  <c r="P21" i="18"/>
  <c r="P22" i="18"/>
  <c r="P23" i="18"/>
  <c r="P24" i="18"/>
  <c r="P25" i="18"/>
  <c r="P26" i="18"/>
  <c r="P27" i="18"/>
  <c r="P28" i="18"/>
  <c r="P29" i="18"/>
  <c r="P30" i="18"/>
  <c r="P17" i="19"/>
  <c r="P18" i="19"/>
  <c r="P19" i="19"/>
  <c r="P20" i="19"/>
  <c r="P21" i="19"/>
  <c r="P22" i="19"/>
  <c r="P23" i="19"/>
  <c r="P25" i="19"/>
  <c r="P26" i="19"/>
  <c r="P29" i="19"/>
  <c r="P30" i="19"/>
  <c r="H51" i="19"/>
  <c r="P26" i="8"/>
  <c r="P22" i="8"/>
  <c r="P17" i="15"/>
  <c r="P18" i="15"/>
  <c r="P19" i="15"/>
  <c r="P20" i="15"/>
  <c r="P21" i="15"/>
  <c r="P22" i="15"/>
  <c r="P23" i="15"/>
  <c r="P24" i="15"/>
  <c r="P25" i="15"/>
  <c r="P26" i="15"/>
  <c r="P27" i="15"/>
  <c r="P28" i="15"/>
  <c r="P29" i="15"/>
  <c r="P30" i="15"/>
  <c r="P22" i="17"/>
  <c r="P23" i="17"/>
  <c r="P24" i="17"/>
  <c r="P25" i="17"/>
  <c r="P26" i="17"/>
  <c r="P27" i="17"/>
  <c r="P28" i="17"/>
  <c r="P29" i="17"/>
  <c r="P30" i="17"/>
  <c r="P20" i="18"/>
  <c r="P17" i="21"/>
  <c r="P18" i="21"/>
  <c r="P19" i="21"/>
  <c r="P20" i="21"/>
  <c r="P21" i="21"/>
  <c r="P22" i="21"/>
  <c r="P23" i="21"/>
  <c r="P24" i="21"/>
  <c r="P26" i="21"/>
  <c r="P27" i="21"/>
  <c r="L31" i="20"/>
  <c r="F56" i="20" s="1"/>
  <c r="P29" i="20"/>
  <c r="P30" i="20"/>
  <c r="H51" i="20"/>
  <c r="P19" i="18"/>
  <c r="P21" i="17"/>
  <c r="P23" i="16"/>
  <c r="P24" i="16"/>
  <c r="P27" i="16"/>
  <c r="P28" i="16"/>
  <c r="H51" i="15"/>
  <c r="G51" i="14"/>
  <c r="P17" i="14"/>
  <c r="P18" i="14"/>
  <c r="P19" i="14"/>
  <c r="P20" i="14"/>
  <c r="P21" i="14"/>
  <c r="P22" i="14"/>
  <c r="P23" i="14"/>
  <c r="P24" i="14"/>
  <c r="P25" i="14"/>
  <c r="P26" i="14"/>
  <c r="P27" i="14"/>
  <c r="P28" i="14"/>
  <c r="P29" i="14"/>
  <c r="P30" i="14"/>
  <c r="P28" i="8"/>
  <c r="P24" i="8"/>
  <c r="P20" i="8"/>
  <c r="P27" i="8"/>
  <c r="P23" i="8"/>
  <c r="P19" i="8"/>
  <c r="P29" i="10"/>
  <c r="P17" i="10"/>
  <c r="P18" i="12"/>
  <c r="P22" i="12"/>
  <c r="P27" i="12"/>
  <c r="P28" i="12"/>
  <c r="P29" i="12"/>
  <c r="P20" i="12"/>
  <c r="P19" i="17"/>
  <c r="P20" i="17"/>
  <c r="P18" i="17"/>
  <c r="P17" i="17"/>
  <c r="H40" i="17"/>
  <c r="H39" i="17"/>
  <c r="G40" i="17"/>
  <c r="E40" i="17"/>
  <c r="E39" i="17"/>
  <c r="G39" i="17"/>
  <c r="E38" i="17"/>
  <c r="G38" i="17"/>
  <c r="P18" i="18"/>
  <c r="P17" i="18"/>
  <c r="E40" i="18"/>
  <c r="G40" i="18"/>
  <c r="G39" i="18"/>
  <c r="G31" i="18"/>
  <c r="E39" i="18"/>
  <c r="E38" i="18"/>
  <c r="G38" i="18"/>
  <c r="E37" i="18"/>
  <c r="K51" i="18" s="1"/>
  <c r="H37" i="18"/>
  <c r="H51" i="18" s="1"/>
  <c r="P23" i="12"/>
  <c r="G42" i="12"/>
  <c r="G41" i="12"/>
  <c r="P19" i="12"/>
  <c r="H39" i="12"/>
  <c r="H38" i="12"/>
  <c r="P24" i="12"/>
  <c r="P26" i="12"/>
  <c r="H45" i="12"/>
  <c r="E45" i="12"/>
  <c r="G45" i="12"/>
  <c r="E44" i="12"/>
  <c r="G44" i="12"/>
  <c r="E43" i="12"/>
  <c r="G43" i="12"/>
  <c r="H42" i="12"/>
  <c r="E42" i="12"/>
  <c r="E41" i="12"/>
  <c r="E40" i="12"/>
  <c r="G40" i="12"/>
  <c r="E39" i="12"/>
  <c r="G39" i="12"/>
  <c r="G38" i="12"/>
  <c r="E38" i="12"/>
  <c r="G37" i="12"/>
  <c r="P17" i="12"/>
  <c r="H37" i="12"/>
  <c r="G31" i="12"/>
  <c r="F31" i="15"/>
  <c r="E51" i="15"/>
  <c r="G51" i="16"/>
  <c r="F31" i="19"/>
  <c r="P24" i="19"/>
  <c r="P27" i="19"/>
  <c r="P28" i="19"/>
  <c r="E51" i="19"/>
  <c r="G31" i="20"/>
  <c r="E51" i="20"/>
  <c r="G31" i="21"/>
  <c r="H52" i="6"/>
  <c r="H51" i="13"/>
  <c r="F31" i="14"/>
  <c r="E51" i="14"/>
  <c r="G31" i="15"/>
  <c r="P25" i="16"/>
  <c r="P26" i="16"/>
  <c r="P29" i="16"/>
  <c r="P30" i="16"/>
  <c r="H51" i="16"/>
  <c r="F31" i="18"/>
  <c r="G51" i="19"/>
  <c r="P30" i="21"/>
  <c r="H51" i="21"/>
  <c r="I53" i="6"/>
  <c r="I54" i="6"/>
  <c r="K31" i="15"/>
  <c r="G51" i="21"/>
  <c r="I58" i="6"/>
  <c r="I59" i="6"/>
  <c r="K31" i="14"/>
  <c r="H51" i="14"/>
  <c r="G51" i="15"/>
  <c r="F31" i="16"/>
  <c r="E51" i="16"/>
  <c r="F31" i="20"/>
  <c r="G51" i="20"/>
  <c r="F31" i="21"/>
  <c r="P25" i="21"/>
  <c r="P28" i="21"/>
  <c r="P29" i="21"/>
  <c r="E51" i="21"/>
  <c r="H57" i="6"/>
  <c r="E37" i="12"/>
  <c r="P30" i="12"/>
  <c r="E37" i="17"/>
  <c r="K31" i="17"/>
  <c r="G37" i="17"/>
  <c r="G31" i="17"/>
  <c r="E38" i="8"/>
  <c r="G38" i="8"/>
  <c r="H37" i="10"/>
  <c r="H51" i="10" s="1"/>
  <c r="G37" i="10"/>
  <c r="G51" i="10" s="1"/>
  <c r="K31" i="21"/>
  <c r="K31" i="20"/>
  <c r="K31" i="19"/>
  <c r="K31" i="18"/>
  <c r="F31" i="17"/>
  <c r="K31" i="16"/>
  <c r="F31" i="12"/>
  <c r="K31" i="12"/>
  <c r="G31" i="10"/>
  <c r="P30" i="10"/>
  <c r="F31" i="10"/>
  <c r="K31" i="10"/>
  <c r="L31" i="10"/>
  <c r="F56" i="10" s="1"/>
  <c r="E37" i="10"/>
  <c r="G37" i="8"/>
  <c r="H37" i="8"/>
  <c r="E37" i="8"/>
  <c r="K37" i="8" s="1"/>
  <c r="G51" i="18" l="1"/>
  <c r="K37" i="13"/>
  <c r="K51" i="13" s="1"/>
  <c r="L53" i="13" s="1"/>
  <c r="E51" i="13"/>
  <c r="K37" i="12"/>
  <c r="L31" i="18"/>
  <c r="F56" i="18" s="1"/>
  <c r="H51" i="17"/>
  <c r="F56" i="17"/>
  <c r="G51" i="17"/>
  <c r="E51" i="17"/>
  <c r="E51" i="18"/>
  <c r="L54" i="18"/>
  <c r="G56" i="6" s="1"/>
  <c r="L53" i="18"/>
  <c r="F58" i="18"/>
  <c r="I19" i="22" s="1"/>
  <c r="J19" i="22" s="1"/>
  <c r="H51" i="12"/>
  <c r="G51" i="12"/>
  <c r="L31" i="12"/>
  <c r="E51" i="12"/>
  <c r="E51" i="10"/>
  <c r="K51" i="10"/>
  <c r="K51" i="8"/>
  <c r="L53" i="8" s="1"/>
  <c r="L54" i="13" l="1"/>
  <c r="G49" i="6" s="1"/>
  <c r="K51" i="17"/>
  <c r="G55" i="6" s="1"/>
  <c r="I56" i="6"/>
  <c r="H56" i="6"/>
  <c r="K51" i="12"/>
  <c r="L53" i="12" s="1"/>
  <c r="L53" i="10"/>
  <c r="L54" i="10"/>
  <c r="G50" i="6" s="1"/>
  <c r="L54" i="12" l="1"/>
  <c r="G48" i="6" s="1"/>
  <c r="H50" i="6"/>
  <c r="J51" i="8"/>
  <c r="I51" i="8"/>
  <c r="F51" i="8"/>
  <c r="D51" i="8"/>
  <c r="J31" i="8"/>
  <c r="H31" i="8"/>
  <c r="E31" i="8"/>
  <c r="P30" i="8" l="1"/>
  <c r="F31" i="8"/>
  <c r="G31" i="8"/>
  <c r="K31" i="8"/>
  <c r="L54" i="8" s="1"/>
  <c r="G51" i="6" s="1"/>
  <c r="G60" i="6" s="1"/>
  <c r="H49" i="6" s="1"/>
  <c r="I49" i="6" s="1"/>
  <c r="F56" i="13" s="1"/>
  <c r="F58" i="13" s="1"/>
  <c r="I12" i="22" s="1"/>
  <c r="J12" i="22" s="1"/>
  <c r="H55" i="6" l="1"/>
  <c r="H48" i="6"/>
  <c r="I48" i="6" s="1"/>
  <c r="F56" i="12" s="1"/>
  <c r="F58" i="12" s="1"/>
  <c r="I11" i="22" s="1"/>
  <c r="J11" i="22" s="1"/>
  <c r="H51" i="6"/>
  <c r="E51" i="8"/>
  <c r="H51" i="8"/>
  <c r="L31" i="8"/>
  <c r="F22" i="6"/>
  <c r="F45" i="6" s="1"/>
  <c r="H60" i="6" l="1"/>
  <c r="I51" i="6"/>
  <c r="F56" i="8" s="1"/>
  <c r="I55" i="6"/>
  <c r="F58" i="17" s="1"/>
  <c r="I18" i="22" s="1"/>
  <c r="J18" i="22" s="1"/>
  <c r="I50" i="6"/>
  <c r="F58" i="10" s="1"/>
  <c r="I13" i="22" s="1"/>
  <c r="J13" i="22" s="1"/>
  <c r="G51" i="8"/>
  <c r="F58" i="8" l="1"/>
  <c r="I14" i="22" s="1"/>
  <c r="J14" i="22" s="1"/>
  <c r="I60" i="6"/>
</calcChain>
</file>

<file path=xl/sharedStrings.xml><?xml version="1.0" encoding="utf-8"?>
<sst xmlns="http://schemas.openxmlformats.org/spreadsheetml/2006/main" count="818" uniqueCount="243">
  <si>
    <t>Break Time</t>
  </si>
  <si>
    <t>Non-Staff Costs</t>
  </si>
  <si>
    <t>Other</t>
  </si>
  <si>
    <t>Billing</t>
  </si>
  <si>
    <t>Human Resources</t>
  </si>
  <si>
    <t>Legal</t>
  </si>
  <si>
    <t>Plant/Building Maintenance</t>
  </si>
  <si>
    <t>Support Staff</t>
  </si>
  <si>
    <t>Agency Director</t>
  </si>
  <si>
    <t>Software/IT</t>
  </si>
  <si>
    <t>Lease and Rental</t>
  </si>
  <si>
    <t>Utilities</t>
  </si>
  <si>
    <t>Annual Salary</t>
  </si>
  <si>
    <t>County/Agency Administration</t>
  </si>
  <si>
    <t>Productivity Percentage</t>
  </si>
  <si>
    <t>Holiday Hours</t>
  </si>
  <si>
    <t>Staff Hours Converted to FTE</t>
  </si>
  <si>
    <t>Provider/Agency Name:</t>
  </si>
  <si>
    <t>M.D.</t>
  </si>
  <si>
    <t>Ph.D.</t>
  </si>
  <si>
    <t>Bachelors degree level</t>
  </si>
  <si>
    <t>Masters degree level</t>
  </si>
  <si>
    <t>Advanced Practice Nurse Prescriber with Psychiatric Specialty</t>
  </si>
  <si>
    <t>Registered Nurse</t>
  </si>
  <si>
    <t>Certified Peer Specialist</t>
  </si>
  <si>
    <t>Rehab Worker</t>
  </si>
  <si>
    <t>Associate Degree</t>
  </si>
  <si>
    <t>Qualified Treatment Trainee Type 1</t>
  </si>
  <si>
    <t>Qualified Treatment Trainee Type 2</t>
  </si>
  <si>
    <t>Other Provider Type</t>
  </si>
  <si>
    <t>Choose Professional Provider Type</t>
  </si>
  <si>
    <t xml:space="preserve">*NOTE:  A Rate is automatically renewed unless the organization establishes a new rate.  For this reason, the date of this rate sheet may not be the current year.  </t>
  </si>
  <si>
    <t>for example 1/1/2018 - 12/31/2018 or 2018</t>
  </si>
  <si>
    <t>2. Service Planning</t>
  </si>
  <si>
    <t>3. Service Facilitation</t>
  </si>
  <si>
    <t>4. Diagnostic Evaluations</t>
  </si>
  <si>
    <t>5. Medication Management</t>
  </si>
  <si>
    <t>6. Physical Health Monitoring</t>
  </si>
  <si>
    <t>7. Peer Support</t>
  </si>
  <si>
    <t>8. Individual Skill Development and Enhancement</t>
  </si>
  <si>
    <t>9.  Employment-Related Skill Training</t>
  </si>
  <si>
    <t>10.  Individual and/or Family Psychoeducation</t>
  </si>
  <si>
    <t>11. Wellness Management and Recovery / Recovery Support Services</t>
  </si>
  <si>
    <t>12. Psychotherapy</t>
  </si>
  <si>
    <t>13. Substance Abuse Treatment</t>
  </si>
  <si>
    <t>1. Screening and Assessment</t>
  </si>
  <si>
    <t>Comprehensive Community Services Program - Service Array</t>
  </si>
  <si>
    <t>https://www.forwardhealth.wi.gov/kw/pdf/2014-42.pdf</t>
  </si>
  <si>
    <t>SECTION 1:  DIRECT TO CCS PROGRAM COSTS</t>
  </si>
  <si>
    <t>CCS-Related Training Costs</t>
  </si>
  <si>
    <t>Notes / Justification</t>
  </si>
  <si>
    <t>TOTAL DIRECT TO CCS PROGRAM COSTS</t>
  </si>
  <si>
    <t>Costs that Support Direct CCS Program Operation</t>
  </si>
  <si>
    <t>Accounting / Financial</t>
  </si>
  <si>
    <t>Annual Salary Supporing the CCS Program</t>
  </si>
  <si>
    <t>TOTAL DIRECT TO PROGRAM AND OVERHEAD COSTS:</t>
  </si>
  <si>
    <r>
      <rPr>
        <b/>
        <sz val="11"/>
        <color theme="1"/>
        <rFont val="Calibri"/>
        <family val="2"/>
        <scheme val="minor"/>
      </rPr>
      <t>Hours Worked/Week</t>
    </r>
    <r>
      <rPr>
        <sz val="11"/>
        <color theme="1"/>
        <rFont val="Calibri"/>
        <family val="2"/>
        <scheme val="minor"/>
      </rPr>
      <t xml:space="preserve"> </t>
    </r>
    <r>
      <rPr>
        <sz val="8"/>
        <color theme="1"/>
        <rFont val="Calibri"/>
        <family val="2"/>
        <scheme val="minor"/>
      </rPr>
      <t>(include CCS and non-CCS hours)</t>
    </r>
  </si>
  <si>
    <t>*Program Billable Time = direct service delivery time, provider travel time, and provider documentation time.  
Note: If a direct service is not provided, then travel and documentation time cannot be billed.</t>
  </si>
  <si>
    <t>Total Hours Worked Per Year</t>
  </si>
  <si>
    <t>Hourly Pay Rate</t>
  </si>
  <si>
    <r>
      <t>Staff hours Supporting the CCS Program Weekly</t>
    </r>
    <r>
      <rPr>
        <sz val="10"/>
        <color theme="1"/>
        <rFont val="Calibri"/>
        <family val="2"/>
        <scheme val="minor"/>
      </rPr>
      <t xml:space="preserve"> 
</t>
    </r>
    <r>
      <rPr>
        <sz val="8"/>
        <color theme="1"/>
        <rFont val="Calibri"/>
        <family val="2"/>
        <scheme val="minor"/>
      </rPr>
      <t>(include productive/direct billable and non-productive time)</t>
    </r>
  </si>
  <si>
    <t>Timeframe Rates Apply*:</t>
  </si>
  <si>
    <t>CCS Orientation and Training Hours</t>
  </si>
  <si>
    <t>Number of hours available to bill services direct to client after subtracting out necessary but non-productive time:</t>
  </si>
  <si>
    <t>Hours entered should reflect the following time frame:</t>
  </si>
  <si>
    <r>
      <rPr>
        <b/>
        <sz val="12"/>
        <color rgb="FFC00000"/>
        <rFont val="Calibri"/>
        <family val="2"/>
        <scheme val="minor"/>
      </rPr>
      <t xml:space="preserve">Instructions: </t>
    </r>
    <r>
      <rPr>
        <sz val="11"/>
        <color rgb="FFC00000"/>
        <rFont val="Calibri"/>
        <family val="2"/>
        <scheme val="minor"/>
      </rPr>
      <t xml:space="preserve">Please enter data into orange shaded cells. Grey shaded cells will auto-fill.  Click on </t>
    </r>
    <r>
      <rPr>
        <u/>
        <sz val="11"/>
        <color rgb="FF0000FF"/>
        <rFont val="Calibri"/>
        <family val="2"/>
        <scheme val="minor"/>
      </rPr>
      <t xml:space="preserve">hyperlinks </t>
    </r>
    <r>
      <rPr>
        <sz val="11"/>
        <color rgb="FFC00000"/>
        <rFont val="Calibri"/>
        <family val="2"/>
        <scheme val="minor"/>
      </rPr>
      <t>for definitions / additional information.</t>
    </r>
  </si>
  <si>
    <t>Percentage of CCS-allocated time that is necessary but non-productive (not direct service time):</t>
  </si>
  <si>
    <t>Other (explain)</t>
  </si>
  <si>
    <t>Service Array Service(s) to be Provided:</t>
  </si>
  <si>
    <r>
      <rPr>
        <b/>
        <sz val="14"/>
        <color rgb="FFC00000"/>
        <rFont val="Calibri"/>
        <family val="2"/>
        <scheme val="minor"/>
      </rPr>
      <t>Instructions:</t>
    </r>
    <r>
      <rPr>
        <sz val="14"/>
        <color rgb="FFC00000"/>
        <rFont val="Calibri"/>
        <family val="2"/>
        <scheme val="minor"/>
      </rPr>
      <t xml:space="preserve"> </t>
    </r>
    <r>
      <rPr>
        <sz val="11"/>
        <color rgb="FFC00000"/>
        <rFont val="Calibri"/>
        <family val="2"/>
        <scheme val="minor"/>
      </rPr>
      <t>This worksheet will account for staff time that is not productive (not direct service time), but is necessary to support your CCS program.  Please enter data into orange shaded cells. Grey shaded cells auto-fill.  Click on</t>
    </r>
    <r>
      <rPr>
        <sz val="11"/>
        <color theme="1" tint="0.14999847407452621"/>
        <rFont val="Calibri"/>
        <family val="2"/>
        <scheme val="minor"/>
      </rPr>
      <t xml:space="preserve"> </t>
    </r>
    <r>
      <rPr>
        <u/>
        <sz val="11"/>
        <color rgb="FF0000FF"/>
        <rFont val="Calibri"/>
        <family val="2"/>
        <scheme val="minor"/>
      </rPr>
      <t>hyperlinks</t>
    </r>
    <r>
      <rPr>
        <sz val="11"/>
        <color theme="1" tint="0.14999847407452621"/>
        <rFont val="Calibri"/>
        <family val="2"/>
        <scheme val="minor"/>
      </rPr>
      <t xml:space="preserve"> </t>
    </r>
    <r>
      <rPr>
        <sz val="11"/>
        <color rgb="FFC00000"/>
        <rFont val="Calibri"/>
        <family val="2"/>
        <scheme val="minor"/>
      </rPr>
      <t>for definitions / additional information.</t>
    </r>
  </si>
  <si>
    <t>%</t>
  </si>
  <si>
    <t>TOTAL DIRECT TO PROGRAM AND OVERHEAD COSTS</t>
  </si>
  <si>
    <t>*Program Billable Time = direct service delivery time, provider travel time, and provider documentation time.  Note: If a direct service is not provided, then travel and documentation time cannot be billed.</t>
  </si>
  <si>
    <t xml:space="preserve">    </t>
  </si>
  <si>
    <t>CCS Provider Rate Summary</t>
  </si>
  <si>
    <t>*Billable Activities  = direct service delivery time, provider travel time, and provider documentation time.  
 Note: If a direct service is not provided, then travel and documentation time cannot be billed.</t>
  </si>
  <si>
    <t>Hourly Individual Rate for Billable Activites*</t>
  </si>
  <si>
    <t>Hourly Group Rate for Billable Activites**</t>
  </si>
  <si>
    <t>Group rates are 25% of Individual rates.</t>
  </si>
  <si>
    <t>Total CCS direct service hours</t>
  </si>
  <si>
    <t xml:space="preserve">Number direct service hrs per staff type </t>
  </si>
  <si>
    <r>
      <rPr>
        <b/>
        <sz val="11"/>
        <color theme="1" tint="0.14999847407452621"/>
        <rFont val="Calibri"/>
        <family val="2"/>
        <scheme val="minor"/>
      </rPr>
      <t xml:space="preserve">Please note: </t>
    </r>
    <r>
      <rPr>
        <sz val="11"/>
        <color theme="1" tint="0.14999847407452621"/>
        <rFont val="Calibri"/>
        <family val="2"/>
        <scheme val="minor"/>
      </rPr>
      <t>This is not a data entry form; data will populate as you comlpete the applicable worksheets.</t>
    </r>
  </si>
  <si>
    <t>CCS Clinician Supervisor Time</t>
  </si>
  <si>
    <t>CCS Program Clinical Supervisor Time</t>
  </si>
  <si>
    <t>Support Staff Time Allocable to CCS</t>
  </si>
  <si>
    <t>CCS-Related Travel Costs</t>
  </si>
  <si>
    <t>All other direct CCS program support costs</t>
  </si>
  <si>
    <r>
      <t xml:space="preserve">General Overhead Costs - </t>
    </r>
    <r>
      <rPr>
        <sz val="12"/>
        <color theme="1"/>
        <rFont val="Calibri"/>
        <family val="2"/>
        <scheme val="minor"/>
      </rPr>
      <t>costs that reflect central services related to overall agency operations that are allocable to all agency programs including CCS.</t>
    </r>
  </si>
  <si>
    <t xml:space="preserve">  Accounting/Financial</t>
  </si>
  <si>
    <t xml:space="preserve">  Billing</t>
  </si>
  <si>
    <t xml:space="preserve">  Human Resources</t>
  </si>
  <si>
    <t xml:space="preserve">  Legal</t>
  </si>
  <si>
    <t xml:space="preserve">  Plant/Building Maintenance</t>
  </si>
  <si>
    <t xml:space="preserve">  Support Staff</t>
  </si>
  <si>
    <t xml:space="preserve">  Agency Director</t>
  </si>
  <si>
    <t xml:space="preserve">  Software/IT</t>
  </si>
  <si>
    <t xml:space="preserve">  Lease and Rental</t>
  </si>
  <si>
    <t xml:space="preserve">  Utilities</t>
  </si>
  <si>
    <t xml:space="preserve">  County Agency Administration</t>
  </si>
  <si>
    <t>Other (please explain)</t>
  </si>
  <si>
    <t>Professional Provider Type</t>
  </si>
  <si>
    <t>General Instructions</t>
  </si>
  <si>
    <t>Direct to Service and Overhead Costs Allocable to Each Provider Type</t>
  </si>
  <si>
    <t>CCS Provider Rate Worksheet - Staff Costs and Productivity</t>
  </si>
  <si>
    <t>PART 1:  STAFF RELATED DIRECT TO CCS PROGRAM COSTS</t>
  </si>
  <si>
    <t>Number of paid Holiday Hours a staff is provided during the timeframe for which the rates are being set.</t>
  </si>
  <si>
    <t>Paid Time Off (PTO) Hours</t>
  </si>
  <si>
    <t>Holiday Hours Allocable to CCS</t>
  </si>
  <si>
    <t>automatically calculated</t>
  </si>
  <si>
    <t>Hours of PTO (in addition to Holiday Hours already captured) during the timeframe for which the rates are being set.</t>
  </si>
  <si>
    <t>PTO Hours Allocable to CCS</t>
  </si>
  <si>
    <t>Break Hours Allocable to CCS</t>
  </si>
  <si>
    <r>
      <t>Staff hours Supporting the CCS Program Annually</t>
    </r>
    <r>
      <rPr>
        <sz val="10"/>
        <color theme="1"/>
        <rFont val="Calibri"/>
        <family val="2"/>
        <scheme val="minor"/>
      </rPr>
      <t xml:space="preserve"> </t>
    </r>
    <r>
      <rPr>
        <sz val="8"/>
        <color theme="1"/>
        <rFont val="Calibri"/>
        <family val="2"/>
        <scheme val="minor"/>
      </rPr>
      <t>(includes productive/direct billable and non-productive time)</t>
    </r>
  </si>
  <si>
    <t>Time staff invest participating in CCS related orientation and ongoing trainings, webinars, self-study, etc.</t>
  </si>
  <si>
    <r>
      <t xml:space="preserve">The Staff Productivity Section </t>
    </r>
    <r>
      <rPr>
        <sz val="12"/>
        <color theme="1"/>
        <rFont val="Calibri"/>
        <family val="2"/>
        <scheme val="minor"/>
      </rPr>
      <t xml:space="preserve">captures staff time that is not productive (not direct service time), but is necessary to support your CCS program. </t>
    </r>
  </si>
  <si>
    <t xml:space="preserve">PART 2:  STAFF PRODUCTIVITY </t>
  </si>
  <si>
    <t xml:space="preserve">Following are Service Categories included on the CCS Service Array.  For more information, including services allowable under each category and allowable provider types, please see Attachment 1 of the ForwardHealth Update 2014-42:
</t>
  </si>
  <si>
    <t>MD</t>
  </si>
  <si>
    <t>PhD</t>
  </si>
  <si>
    <t>BA</t>
  </si>
  <si>
    <t>MA</t>
  </si>
  <si>
    <t>Reg Nurse</t>
  </si>
  <si>
    <t>Cert Peer Spec</t>
  </si>
  <si>
    <t>Assoc Degree</t>
  </si>
  <si>
    <t>QTT 1</t>
  </si>
  <si>
    <t>QTT 2</t>
  </si>
  <si>
    <t>APNP-S</t>
  </si>
  <si>
    <t>Provider Worksheet</t>
  </si>
  <si>
    <t>Column1</t>
  </si>
  <si>
    <t>Instructions</t>
  </si>
  <si>
    <t xml:space="preserve">Begin by completing the </t>
  </si>
  <si>
    <t>Nativgate to:</t>
  </si>
  <si>
    <t>https://www.dhs.wisconsin.gov/business/allow-cost-manual.htm.</t>
  </si>
  <si>
    <t>Summary</t>
  </si>
  <si>
    <t xml:space="preserve">SUMMARY </t>
  </si>
  <si>
    <t>which will provide a summary of your direct service rates for each professional provider type.</t>
  </si>
  <si>
    <t>Navigate to:</t>
  </si>
  <si>
    <t>DEFINITIONS</t>
  </si>
  <si>
    <t>PART 2:  STAFF PRODUCTIVITY</t>
  </si>
  <si>
    <t>Direct to CCS Program Costs</t>
  </si>
  <si>
    <t>General Overhead Costs</t>
  </si>
  <si>
    <t>Staff Productivity</t>
  </si>
  <si>
    <t>Professional Type:</t>
  </si>
  <si>
    <t>Please Specify Provider Type:</t>
  </si>
  <si>
    <t>Program and Overhead Costs</t>
  </si>
  <si>
    <t>worksheet.</t>
  </si>
  <si>
    <t>Total Cost of MD staff and other allocated direct to program and overhead costs as calculated in the "Program and Overhead Costs" worksheet.</t>
  </si>
  <si>
    <t>Total Cost of Ph.D. staff and other allocated direct to program and overhead costs as calculated in the "Program and Overhead Costs" worksheet.</t>
  </si>
  <si>
    <t>Total Cost of BA staff and other allocated direct to program and overhead costs as calculated in the "Program and Overhead Costs" worksheet.</t>
  </si>
  <si>
    <t>Total Cost of MA staff and other allocated direct to program and overhead costs as calculated in the "Program and Overhead Costs" worksheet.</t>
  </si>
  <si>
    <t>Total Cost of APNP-PS staff and other allocated direct to program and overhead costs as calculated in the "Program and Overhead Costs" worksheet.</t>
  </si>
  <si>
    <t>Total Cost of Registered Nurse staff and other allocated direct to program and overhead costs as calculated in the "Program and Overhead Costs" worksheet.</t>
  </si>
  <si>
    <t>Total Cost of CPS staff and other allocated direct to program and overhead costs as calculated in the "Program and Overhead Costs" worksheet.</t>
  </si>
  <si>
    <t>Total Cost of Rehab Worker staff and other allocated direct to program and overhead costs as calculated in the "Program and Overhead Costs" worksheet.</t>
  </si>
  <si>
    <t>Total Cost of Assoc Degree staff and other allocated direct to program and overhead costs as calculated in the "Program and Overhead Costs" worksheet.</t>
  </si>
  <si>
    <t>Total Cost of QTT Type 1 staff and other allocated direct to program and overhead costs as calculated in the "Program and Overhead Costs" worksheet.</t>
  </si>
  <si>
    <t>Total Cost of QTT Type 2 staff and other allocated direct to program and overhead costs as calculated in the "Program and Overhead Costs" worksheet.</t>
  </si>
  <si>
    <t>Total Cost of Other Provider Type staff and other allocated direct to program and overhead costs as calculated in the "Program and Overhead Costs" worksheet.</t>
  </si>
  <si>
    <t>ATTACHMENT 4</t>
  </si>
  <si>
    <t>The following table lists the procedure code and modifiers that providers are required to use when submitting interim claims for service delivery time and documentation time.</t>
  </si>
  <si>
    <t>Procedure Code</t>
  </si>
  <si>
    <t>Procedure Code Description</t>
  </si>
  <si>
    <t>Professional Provider Type and Modifier</t>
  </si>
  <si>
    <t>Individual Service vs. Group Service and Modifier</t>
  </si>
  <si>
    <t>State-Wide Interim Rate (Per 15 Minutes)</t>
  </si>
  <si>
    <t>H2017</t>
  </si>
  <si>
    <t>Psychosocial Rehabilitation Services, per 15 minutes</t>
  </si>
  <si>
    <t>UA</t>
  </si>
  <si>
    <t>Individual</t>
  </si>
  <si>
    <t>U5</t>
  </si>
  <si>
    <t>Group</t>
  </si>
  <si>
    <t>HQ</t>
  </si>
  <si>
    <t>HP</t>
  </si>
  <si>
    <t>HN</t>
  </si>
  <si>
    <t>HO</t>
  </si>
  <si>
    <t>UB</t>
  </si>
  <si>
    <t>TD</t>
  </si>
  <si>
    <t>U8</t>
  </si>
  <si>
    <t>Rehabilitation Worker</t>
  </si>
  <si>
    <t>U9</t>
  </si>
  <si>
    <t>UD</t>
  </si>
  <si>
    <t>U7</t>
  </si>
  <si>
    <t>U6</t>
  </si>
  <si>
    <t>UC</t>
  </si>
  <si>
    <t>ForwardHealth Update No. 2014-42</t>
  </si>
  <si>
    <t>Procedure Code Information for the Comprehensive Community Services Benefit</t>
  </si>
  <si>
    <t>Hourly Equivalent</t>
  </si>
  <si>
    <t>Adapted from:</t>
  </si>
  <si>
    <t>Costs Associated with Providing CCS Services:</t>
  </si>
  <si>
    <t xml:space="preserve">Activity other than billable services (direct service, documentation and travel) that a provider needs to complete in order to provide the services.  This may include, for example, related phone calls, time invested in travel to a consumer's home when the consumer was not there and the service couldn't be provided, or meeting with another provider (e.g. a service facilitator) regarding a CCS consumer.  </t>
  </si>
  <si>
    <r>
      <t xml:space="preserve">Each agency should have a method of tracking their actual overhead costs and allocating these costs across programs. </t>
    </r>
    <r>
      <rPr>
        <i/>
        <sz val="11"/>
        <color theme="1"/>
        <rFont val="Calibri"/>
        <family val="2"/>
        <scheme val="minor"/>
      </rPr>
      <t xml:space="preserve"> 
</t>
    </r>
    <r>
      <rPr>
        <sz val="11"/>
        <color theme="1"/>
        <rFont val="Calibri"/>
        <family val="2"/>
        <scheme val="minor"/>
      </rPr>
      <t>General Overhead costs may include but not be limited to:</t>
    </r>
  </si>
  <si>
    <t>SECTION 2:  ALLOCABLE GENERAL OVERHEAD COSTS</t>
  </si>
  <si>
    <t>TOTAL OVERHEAD COSTS ALLOCABLE TO CCS:</t>
  </si>
  <si>
    <t>Amount Allocable to CCS</t>
  </si>
  <si>
    <t>Annual Holiday Hours</t>
  </si>
  <si>
    <t>Annual PTO Hours</t>
  </si>
  <si>
    <t>Annual Necessary but Non-Billable CCS-Related Hours</t>
  </si>
  <si>
    <t>Annual CCS Orientation and Training Hours</t>
  </si>
  <si>
    <t>Please Note: Hourly Rate will Adjust as you complete worksheets for additional provider types.  Once you have completed worksheets for all types of staff, go to the Summary Tab for a list of your provider rates.</t>
  </si>
  <si>
    <t xml:space="preserve">Upon completing a worksheet for each type of CCS worker you employ, please navigate to the </t>
  </si>
  <si>
    <r>
      <t xml:space="preserve">Annual Fringe  </t>
    </r>
    <r>
      <rPr>
        <sz val="8"/>
        <color theme="1"/>
        <rFont val="Calibri"/>
        <family val="2"/>
        <scheme val="minor"/>
      </rPr>
      <t>(For example: retirement, PTO, HSA)</t>
    </r>
  </si>
  <si>
    <r>
      <t xml:space="preserve">Other Annual Costs  </t>
    </r>
    <r>
      <rPr>
        <sz val="8"/>
        <color theme="1"/>
        <rFont val="Calibri"/>
        <family val="2"/>
        <scheme val="minor"/>
      </rPr>
      <t>(e.g. employer match of payroll taxes)</t>
    </r>
  </si>
  <si>
    <t xml:space="preserve">Once you have completed a worksheet for each type of CCS worker you employ, please naviate to the </t>
  </si>
  <si>
    <t xml:space="preserve">which will provide a summary of your direct </t>
  </si>
  <si>
    <t>service rates for each professional provider type.</t>
  </si>
  <si>
    <r>
      <t xml:space="preserve">Include Supervisor's time, not the time of staff being supervised. 
</t>
    </r>
    <r>
      <rPr>
        <i/>
        <sz val="11"/>
        <color theme="1"/>
        <rFont val="Calibri"/>
        <family val="2"/>
        <scheme val="minor"/>
      </rPr>
      <t xml:space="preserve">Note: </t>
    </r>
    <r>
      <rPr>
        <sz val="11"/>
        <color theme="1"/>
        <rFont val="Calibri"/>
        <family val="2"/>
        <scheme val="minor"/>
      </rPr>
      <t>A CCS Supervisor could also spend a portion of his or her time as an allowable service provider providing a service identified on the CCS Service Array.  This time would represent service delivery time, not supervision time.</t>
    </r>
  </si>
  <si>
    <t>Time spent by staff not described in DHS 36.10 who are directly supporting the CCS Program.</t>
  </si>
  <si>
    <t>Costs that directly contribute to the CCS program (e.g. office supplies or equipment used exclusively for your CCS program)</t>
  </si>
  <si>
    <t>CCS Provider Rate Workbook</t>
  </si>
  <si>
    <t>Once you have completed the Program and Overhead Costs worksheet, complete a worksheet for each professional type for which you currently have CCS staff, regarless of whether or not that particular type of staff will be providing services in the county who is requesting your rates.  For example, if your agency employs BA, MA, and rehab worker staff, you must complete each of these worksheets.</t>
  </si>
  <si>
    <t xml:space="preserve">Gross Hourly Pay Rate </t>
  </si>
  <si>
    <t>% of Overhead Costs Allocable to CCS</t>
  </si>
  <si>
    <t>Justification:</t>
  </si>
  <si>
    <t xml:space="preserve">Overhead Cost Amount </t>
  </si>
  <si>
    <r>
      <rPr>
        <b/>
        <sz val="13"/>
        <color rgb="FFC00000"/>
        <rFont val="Calibri"/>
        <family val="2"/>
        <scheme val="minor"/>
      </rPr>
      <t xml:space="preserve">Instructions: </t>
    </r>
    <r>
      <rPr>
        <sz val="13"/>
        <color rgb="FFC00000"/>
        <rFont val="Calibri"/>
        <family val="2"/>
        <scheme val="minor"/>
      </rPr>
      <t xml:space="preserve">Please enter data into orange shaded cells. Grey shaded cells will auto-fill.  Click on </t>
    </r>
    <r>
      <rPr>
        <u/>
        <sz val="13"/>
        <color rgb="FF0000FF"/>
        <rFont val="Calibri"/>
        <family val="2"/>
        <scheme val="minor"/>
      </rPr>
      <t xml:space="preserve">hyperlinks </t>
    </r>
    <r>
      <rPr>
        <sz val="13"/>
        <color rgb="FFC00000"/>
        <rFont val="Calibri"/>
        <family val="2"/>
        <scheme val="minor"/>
      </rPr>
      <t>for definitions / additional information.</t>
    </r>
  </si>
  <si>
    <r>
      <rPr>
        <b/>
        <sz val="12"/>
        <color rgb="FFC00000"/>
        <rFont val="Calibri"/>
        <family val="2"/>
        <scheme val="minor"/>
      </rPr>
      <t xml:space="preserve">INSTRUCTIONS: </t>
    </r>
    <r>
      <rPr>
        <sz val="12"/>
        <color rgb="FFC00000"/>
        <rFont val="Calibri"/>
        <family val="2"/>
        <scheme val="minor"/>
      </rPr>
      <t xml:space="preserve">Click on the links to complete a worksheet </t>
    </r>
    <r>
      <rPr>
        <b/>
        <sz val="12"/>
        <color rgb="FFC00000"/>
        <rFont val="Calibri"/>
        <family val="2"/>
        <scheme val="minor"/>
      </rPr>
      <t xml:space="preserve">for each professional type for which you currently have CCS staff.  </t>
    </r>
    <r>
      <rPr>
        <sz val="12"/>
        <color rgb="FFC00000"/>
        <rFont val="Calibri"/>
        <family val="2"/>
        <scheme val="minor"/>
      </rPr>
      <t>To use this tool statewide, enter information for all CCS staff, regarless of whether or not that particular type of staff will be providing services in the county who is requesting your rates.  For example, if your agency employs BA, MA, and rehab worker staff, you must complete each of these worksheets.</t>
    </r>
  </si>
  <si>
    <r>
      <rPr>
        <b/>
        <sz val="10"/>
        <color theme="1"/>
        <rFont val="Calibri"/>
        <family val="2"/>
        <scheme val="minor"/>
      </rPr>
      <t xml:space="preserve">Note: </t>
    </r>
    <r>
      <rPr>
        <sz val="10"/>
        <color theme="1"/>
        <rFont val="Calibri"/>
        <family val="2"/>
        <scheme val="minor"/>
      </rPr>
      <t>Some Direct to Program Costs will also be accounted for on the Provider Rate Worksheets.  It is important to not enter the same information twice.</t>
    </r>
  </si>
  <si>
    <r>
      <rPr>
        <b/>
        <u/>
        <sz val="12"/>
        <color theme="1"/>
        <rFont val="Calibri"/>
        <family val="2"/>
        <scheme val="minor"/>
      </rPr>
      <t>Direct to CCS Program Costs</t>
    </r>
    <r>
      <rPr>
        <b/>
        <sz val="12"/>
        <color theme="1"/>
        <rFont val="Calibri"/>
        <family val="2"/>
        <scheme val="minor"/>
      </rPr>
      <t xml:space="preserve"> - </t>
    </r>
    <r>
      <rPr>
        <sz val="12"/>
        <color theme="1"/>
        <rFont val="Calibri"/>
        <family val="2"/>
        <scheme val="minor"/>
      </rPr>
      <t>costs that directly support CCS program operation</t>
    </r>
    <r>
      <rPr>
        <b/>
        <sz val="12"/>
        <color theme="1"/>
        <rFont val="Calibri"/>
        <family val="2"/>
        <scheme val="minor"/>
      </rPr>
      <t xml:space="preserve"> 
</t>
    </r>
    <r>
      <rPr>
        <b/>
        <i/>
        <sz val="10"/>
        <color theme="1"/>
        <rFont val="Calibri"/>
        <family val="2"/>
        <scheme val="minor"/>
      </rPr>
      <t xml:space="preserve">Note: </t>
    </r>
    <r>
      <rPr>
        <i/>
        <sz val="10"/>
        <color theme="1"/>
        <rFont val="Calibri"/>
        <family val="2"/>
        <scheme val="minor"/>
      </rPr>
      <t>Some Direct to Program Costs will also be accounted for on the Provider Rate Worksheets.  It is important to not enter the same information twice / in more than one location in the Workbook.</t>
    </r>
  </si>
  <si>
    <r>
      <t xml:space="preserve">Mileage, meals, and lodging costs related to CCS program operation (e.g. related to training; providing/receiving supervision; provision of services).  
Note: </t>
    </r>
    <r>
      <rPr>
        <u/>
        <sz val="11"/>
        <color theme="1"/>
        <rFont val="Calibri"/>
        <family val="2"/>
        <scheme val="minor"/>
      </rPr>
      <t>Time</t>
    </r>
    <r>
      <rPr>
        <sz val="11"/>
        <color theme="1"/>
        <rFont val="Calibri"/>
        <family val="2"/>
        <scheme val="minor"/>
      </rPr>
      <t xml:space="preserve"> for travel related to the provision of a direct service would be included in the Provider Rate Worksheets.   
Resource: State of Wisconsin Pocket Travel Guide: https://dpm.wi.gov/Documents/BCER/Compensation/PocketTravelGuide.pdf</t>
    </r>
  </si>
  <si>
    <t>Costs related to providing CCS related tainings (e.g. registration fees; the cost to bring in/sponsor a presenter).  
Do not include time spent by service providing staff who attend trainings in this category (this is accounted or on the Provider Rate Worksheets)
Time related to supervisors attending CCS-specific training may be included here.</t>
  </si>
  <si>
    <t>Hours Worked per Week</t>
  </si>
  <si>
    <t>Hours Worked Per Year</t>
  </si>
  <si>
    <t xml:space="preserve">Annual Fringe  
</t>
  </si>
  <si>
    <t xml:space="preserve">Other Annual Employer Costs  </t>
  </si>
  <si>
    <r>
      <t>Staff hours Supporting the CCS Program Weekly</t>
    </r>
    <r>
      <rPr>
        <sz val="10"/>
        <color theme="1"/>
        <rFont val="Calibri"/>
        <family val="2"/>
        <scheme val="minor"/>
      </rPr>
      <t xml:space="preserve"> 
</t>
    </r>
  </si>
  <si>
    <t>Staff hours Supporting the CCS Program Annually</t>
  </si>
  <si>
    <t>Necessary but non-billable CCS-related hours (also referred to as non-productive time)</t>
  </si>
  <si>
    <t>Annual Wages</t>
  </si>
  <si>
    <t>Annual Wages Supporing the CCS Program</t>
  </si>
  <si>
    <t>Staff Related Direct to CCS Program Costs</t>
  </si>
  <si>
    <t>Gross Hourly Pay Rate</t>
  </si>
  <si>
    <t xml:space="preserve">Staff's gross hourly pay rate (before tax deductions).  If salaried, can be calculated by dividing annual salary by 2080. </t>
  </si>
  <si>
    <t>Include total number of hours the staff person works per week; CCS and non-CCS hours</t>
  </si>
  <si>
    <t>Hours Worked per Year</t>
  </si>
  <si>
    <t>Annual Fringe</t>
  </si>
  <si>
    <t>May include retirement, PTO, health care benefits, etc.  Don't include any benefits already included in Gross Pay Rate/Salary.</t>
  </si>
  <si>
    <t>Other Annual Employer Costs</t>
  </si>
  <si>
    <t>For example, employer match of payroll taxes.</t>
  </si>
  <si>
    <t>Staff Hours Supporting the CCS Program Weekly</t>
  </si>
  <si>
    <t xml:space="preserve">Include productive and non-productive time.
Productive time includes provision of a direct service, travel time realted to provision of a direct service, and documentation time related to provision of a direct service.
Non-productive time includes Activity other than billable services (direct service, documentation and travel) that a provider needs to complete in order to provide CCS services.  This may include, for example, collateral phone calls, time invested in travel to a consumer's home when the consumer was not there, collateral meetings with provider(s) (e.g. a service facilitator) regarding a CCS consumer when the consumer isn't present. </t>
  </si>
  <si>
    <t>Annual Wages Supporting the CCS Program</t>
  </si>
  <si>
    <r>
      <t>automatically calculated</t>
    </r>
    <r>
      <rPr>
        <sz val="11"/>
        <color theme="1"/>
        <rFont val="Calibri"/>
        <family val="2"/>
        <scheme val="minor"/>
      </rPr>
      <t xml:space="preserve"> (based on 2 paid 15 minute breaks per day)</t>
    </r>
  </si>
  <si>
    <t>North Central Health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</si>
</sst>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55" x14ac:knownFonts="1">
    <font>
      <sz val="11"/>
      <color theme="1"/>
      <name val="Calibri"/>
      <family val="2"/>
      <scheme val="minor"/>
    </font>
    <font>
      <b/>
      <sz val="11"/>
      <color theme="1"/>
      <name val="Calibri"/>
      <family val="2"/>
      <scheme val="minor"/>
    </font>
    <font>
      <u/>
      <sz val="11"/>
      <color theme="10"/>
      <name val="Calibri"/>
      <family val="2"/>
      <scheme val="minor"/>
    </font>
    <font>
      <b/>
      <u/>
      <sz val="11"/>
      <color theme="10"/>
      <name val="Calibri"/>
      <family val="2"/>
      <scheme val="minor"/>
    </font>
    <font>
      <b/>
      <sz val="12"/>
      <color theme="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sz val="11"/>
      <name val="Calibri"/>
      <family val="2"/>
      <scheme val="minor"/>
    </font>
    <font>
      <sz val="10"/>
      <color theme="1"/>
      <name val="Calibri"/>
      <family val="2"/>
      <scheme val="minor"/>
    </font>
    <font>
      <sz val="10"/>
      <name val="Calibri"/>
      <family val="2"/>
      <scheme val="minor"/>
    </font>
    <font>
      <b/>
      <sz val="11"/>
      <color theme="4" tint="-0.249977111117893"/>
      <name val="Calibri"/>
      <family val="2"/>
      <scheme val="minor"/>
    </font>
    <font>
      <b/>
      <u/>
      <sz val="12"/>
      <color theme="10"/>
      <name val="Calibri"/>
      <family val="2"/>
      <scheme val="minor"/>
    </font>
    <font>
      <sz val="14"/>
      <color theme="4" tint="-0.249977111117893"/>
      <name val="Calibri"/>
      <family val="2"/>
      <scheme val="minor"/>
    </font>
    <font>
      <sz val="14"/>
      <name val="Calibri"/>
      <family val="2"/>
      <scheme val="minor"/>
    </font>
    <font>
      <b/>
      <u/>
      <sz val="14"/>
      <color theme="10"/>
      <name val="Calibri"/>
      <family val="2"/>
      <scheme val="minor"/>
    </font>
    <font>
      <sz val="9"/>
      <color theme="1"/>
      <name val="Calibri"/>
      <family val="2"/>
      <scheme val="minor"/>
    </font>
    <font>
      <b/>
      <sz val="11"/>
      <name val="Calibri"/>
      <family val="2"/>
      <scheme val="minor"/>
    </font>
    <font>
      <u/>
      <sz val="10"/>
      <color theme="10"/>
      <name val="Calibri"/>
      <family val="2"/>
      <scheme val="minor"/>
    </font>
    <font>
      <i/>
      <sz val="8"/>
      <color theme="1"/>
      <name val="Calibri"/>
      <family val="2"/>
      <scheme val="minor"/>
    </font>
    <font>
      <sz val="8"/>
      <color theme="1"/>
      <name val="Calibri"/>
      <family val="2"/>
      <scheme val="minor"/>
    </font>
    <font>
      <b/>
      <sz val="12"/>
      <color rgb="FFC00000"/>
      <name val="Calibri"/>
      <family val="2"/>
      <scheme val="minor"/>
    </font>
    <font>
      <u/>
      <sz val="11"/>
      <color rgb="FF0000FF"/>
      <name val="Calibri"/>
      <family val="2"/>
      <scheme val="minor"/>
    </font>
    <font>
      <sz val="14"/>
      <color rgb="FFC00000"/>
      <name val="Calibri"/>
      <family val="2"/>
      <scheme val="minor"/>
    </font>
    <font>
      <b/>
      <sz val="14"/>
      <color rgb="FFC00000"/>
      <name val="Calibri"/>
      <family val="2"/>
      <scheme val="minor"/>
    </font>
    <font>
      <b/>
      <sz val="11"/>
      <color rgb="FFC00000"/>
      <name val="Calibri"/>
      <family val="2"/>
      <scheme val="minor"/>
    </font>
    <font>
      <sz val="11"/>
      <color rgb="FFC00000"/>
      <name val="Calibri"/>
      <family val="2"/>
      <scheme val="minor"/>
    </font>
    <font>
      <sz val="12"/>
      <color theme="1"/>
      <name val="Calibri"/>
      <family val="2"/>
      <scheme val="minor"/>
    </font>
    <font>
      <b/>
      <sz val="20"/>
      <color theme="1" tint="0.14999847407452621"/>
      <name val="Calibri"/>
      <family val="2"/>
      <scheme val="minor"/>
    </font>
    <font>
      <sz val="12"/>
      <color rgb="FFC00000"/>
      <name val="Calibri"/>
      <family val="2"/>
      <scheme val="minor"/>
    </font>
    <font>
      <sz val="12"/>
      <color theme="1" tint="0.14999847407452621"/>
      <name val="Calibri"/>
      <family val="2"/>
      <scheme val="minor"/>
    </font>
    <font>
      <b/>
      <sz val="12"/>
      <name val="Calibri"/>
      <family val="2"/>
      <scheme val="minor"/>
    </font>
    <font>
      <sz val="11"/>
      <color theme="1" tint="0.14999847407452621"/>
      <name val="Calibri"/>
      <family val="2"/>
      <scheme val="minor"/>
    </font>
    <font>
      <b/>
      <u/>
      <sz val="11"/>
      <color rgb="FFC00000"/>
      <name val="Calibri"/>
      <family val="2"/>
      <scheme val="minor"/>
    </font>
    <font>
      <b/>
      <sz val="11"/>
      <color theme="1" tint="0.14999847407452621"/>
      <name val="Calibri"/>
      <family val="2"/>
      <scheme val="minor"/>
    </font>
    <font>
      <b/>
      <u/>
      <sz val="12"/>
      <color theme="1"/>
      <name val="Calibri"/>
      <family val="2"/>
      <scheme val="minor"/>
    </font>
    <font>
      <i/>
      <sz val="11"/>
      <color theme="1"/>
      <name val="Calibri"/>
      <family val="2"/>
      <scheme val="minor"/>
    </font>
    <font>
      <b/>
      <u/>
      <sz val="11"/>
      <color rgb="FF0000FF"/>
      <name val="Calibri"/>
      <family val="2"/>
      <scheme val="minor"/>
    </font>
    <font>
      <b/>
      <u/>
      <sz val="16"/>
      <color theme="10"/>
      <name val="Calibri"/>
      <family val="2"/>
      <scheme val="minor"/>
    </font>
    <font>
      <i/>
      <sz val="10"/>
      <color theme="1"/>
      <name val="Calibri"/>
      <family val="2"/>
      <scheme val="minor"/>
    </font>
    <font>
      <b/>
      <i/>
      <sz val="10"/>
      <color theme="1"/>
      <name val="Calibri"/>
      <family val="2"/>
      <scheme val="minor"/>
    </font>
    <font>
      <sz val="11"/>
      <color theme="3" tint="-0.249977111117893"/>
      <name val="Calibri"/>
      <family val="2"/>
      <scheme val="minor"/>
    </font>
    <font>
      <u/>
      <sz val="12"/>
      <color theme="10"/>
      <name val="Calibri"/>
      <family val="2"/>
      <scheme val="minor"/>
    </font>
    <font>
      <b/>
      <sz val="10"/>
      <color theme="1"/>
      <name val="Calibri"/>
      <family val="2"/>
      <scheme val="minor"/>
    </font>
    <font>
      <b/>
      <sz val="18"/>
      <color theme="1" tint="0.14999847407452621"/>
      <name val="Calibri"/>
      <family val="2"/>
      <scheme val="minor"/>
    </font>
    <font>
      <b/>
      <sz val="16"/>
      <color theme="1" tint="0.14999847407452621"/>
      <name val="Calibri"/>
      <family val="2"/>
      <scheme val="minor"/>
    </font>
    <font>
      <b/>
      <sz val="16"/>
      <color theme="1"/>
      <name val="Calibri"/>
      <family val="2"/>
      <scheme val="minor"/>
    </font>
    <font>
      <b/>
      <sz val="18"/>
      <color theme="1"/>
      <name val="Calibri"/>
      <family val="2"/>
      <scheme val="minor"/>
    </font>
    <font>
      <sz val="7"/>
      <color theme="1"/>
      <name val="Calibri"/>
      <family val="2"/>
      <scheme val="minor"/>
    </font>
    <font>
      <b/>
      <i/>
      <sz val="11"/>
      <color theme="1"/>
      <name val="Calibri"/>
      <family val="2"/>
      <scheme val="minor"/>
    </font>
    <font>
      <sz val="13"/>
      <color rgb="FFC00000"/>
      <name val="Calibri"/>
      <family val="2"/>
      <scheme val="minor"/>
    </font>
    <font>
      <b/>
      <sz val="13"/>
      <color rgb="FFC00000"/>
      <name val="Calibri"/>
      <family val="2"/>
      <scheme val="minor"/>
    </font>
    <font>
      <u/>
      <sz val="13"/>
      <color rgb="FF0000FF"/>
      <name val="Calibri"/>
      <family val="2"/>
      <scheme val="minor"/>
    </font>
    <font>
      <u/>
      <sz val="11"/>
      <color theme="1"/>
      <name val="Calibri"/>
      <family val="2"/>
      <scheme val="minor"/>
    </font>
    <font>
      <sz val="16"/>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rgb="FFBFBFBF"/>
        <bgColor indexed="64"/>
      </patternFill>
    </fill>
  </fills>
  <borders count="17">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applyNumberForma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22" fillId="0" borderId="0" applyNumberFormat="0" applyFill="0" applyBorder="0" applyAlignment="0" applyProtection="0"/>
  </cellStyleXfs>
  <cellXfs count="312">
    <xf numFmtId="0" fontId="0" fillId="0" borderId="0" xfId="0"/>
    <xf numFmtId="0" fontId="0" fillId="0" borderId="0" xfId="0" applyFont="1"/>
    <xf numFmtId="0" fontId="1" fillId="0" borderId="0" xfId="0" applyFont="1"/>
    <xf numFmtId="0" fontId="0" fillId="3" borderId="4" xfId="0" applyFont="1" applyFill="1" applyBorder="1" applyAlignment="1" applyProtection="1">
      <alignment horizontal="center"/>
    </xf>
    <xf numFmtId="0" fontId="0" fillId="5" borderId="0" xfId="0" applyFont="1" applyFill="1" applyBorder="1" applyProtection="1"/>
    <xf numFmtId="0" fontId="0" fillId="2" borderId="0" xfId="0" applyFont="1" applyFill="1" applyBorder="1" applyProtection="1"/>
    <xf numFmtId="0" fontId="10" fillId="2" borderId="0" xfId="0" applyFont="1" applyFill="1" applyBorder="1" applyAlignment="1" applyProtection="1">
      <alignment horizontal="left"/>
    </xf>
    <xf numFmtId="0" fontId="11" fillId="2" borderId="0" xfId="0" applyFont="1" applyFill="1" applyBorder="1" applyAlignment="1" applyProtection="1">
      <alignment horizontal="left"/>
    </xf>
    <xf numFmtId="0" fontId="11" fillId="2" borderId="0" xfId="0" applyFont="1" applyFill="1" applyBorder="1" applyAlignment="1" applyProtection="1">
      <alignment horizontal="right" vertical="center"/>
    </xf>
    <xf numFmtId="0" fontId="0" fillId="6" borderId="4" xfId="0" applyFont="1" applyFill="1" applyBorder="1" applyAlignment="1" applyProtection="1">
      <alignment horizontal="center"/>
      <protection locked="0"/>
    </xf>
    <xf numFmtId="0" fontId="0" fillId="6" borderId="4" xfId="0" applyFont="1" applyFill="1" applyBorder="1" applyProtection="1">
      <protection locked="0"/>
    </xf>
    <xf numFmtId="0" fontId="0" fillId="3" borderId="4"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1" fillId="2" borderId="0" xfId="0" applyFont="1" applyFill="1" applyBorder="1" applyAlignment="1" applyProtection="1">
      <alignment horizontal="right" vertical="center" wrapText="1" shrinkToFit="1"/>
    </xf>
    <xf numFmtId="0" fontId="3" fillId="2" borderId="0" xfId="1" applyFont="1" applyFill="1" applyBorder="1" applyAlignment="1" applyProtection="1">
      <alignment horizontal="right" vertical="center"/>
    </xf>
    <xf numFmtId="0" fontId="13" fillId="2" borderId="0" xfId="0" applyFont="1" applyFill="1" applyBorder="1" applyProtection="1"/>
    <xf numFmtId="44" fontId="0" fillId="6" borderId="4" xfId="3" applyFont="1" applyFill="1" applyBorder="1" applyAlignment="1" applyProtection="1">
      <alignment horizontal="center"/>
      <protection locked="0"/>
    </xf>
    <xf numFmtId="0" fontId="0" fillId="2" borderId="0" xfId="0" applyFont="1" applyFill="1" applyAlignment="1">
      <alignment wrapText="1"/>
    </xf>
    <xf numFmtId="44" fontId="0" fillId="3" borderId="4" xfId="3" applyFont="1" applyFill="1" applyBorder="1" applyAlignment="1" applyProtection="1">
      <alignment horizontal="center"/>
    </xf>
    <xf numFmtId="0" fontId="15" fillId="4" borderId="0" xfId="1" applyFont="1" applyFill="1" applyBorder="1" applyAlignment="1" applyProtection="1">
      <alignment horizontal="left"/>
    </xf>
    <xf numFmtId="44" fontId="0" fillId="6" borderId="4" xfId="3" applyFont="1" applyFill="1" applyBorder="1" applyAlignment="1" applyProtection="1">
      <alignment horizontal="left" vertical="center"/>
      <protection locked="0"/>
    </xf>
    <xf numFmtId="44" fontId="0" fillId="6" borderId="5" xfId="3" applyFont="1" applyFill="1" applyBorder="1" applyAlignment="1" applyProtection="1">
      <alignment horizontal="left" vertical="center"/>
      <protection locked="0"/>
    </xf>
    <xf numFmtId="44" fontId="4" fillId="7" borderId="3" xfId="3" applyFont="1" applyFill="1" applyBorder="1" applyAlignment="1" applyProtection="1">
      <alignment horizontal="center" vertical="center"/>
    </xf>
    <xf numFmtId="0" fontId="0" fillId="6" borderId="4" xfId="0" applyFill="1" applyBorder="1" applyAlignment="1" applyProtection="1">
      <alignment horizontal="center"/>
      <protection locked="0"/>
    </xf>
    <xf numFmtId="0" fontId="29" fillId="2" borderId="0" xfId="0" applyFont="1" applyFill="1" applyBorder="1" applyProtection="1"/>
    <xf numFmtId="0" fontId="0" fillId="2" borderId="0" xfId="0" applyFill="1" applyProtection="1"/>
    <xf numFmtId="0" fontId="0" fillId="0" borderId="0" xfId="0" applyBorder="1" applyProtection="1"/>
    <xf numFmtId="0" fontId="28" fillId="0" borderId="0" xfId="0" applyFont="1" applyBorder="1" applyAlignment="1" applyProtection="1">
      <alignment horizontal="center" vertical="center"/>
    </xf>
    <xf numFmtId="0" fontId="29" fillId="0" borderId="0" xfId="0" applyFont="1" applyAlignment="1" applyProtection="1">
      <alignment horizontal="left" vertical="top" wrapText="1"/>
    </xf>
    <xf numFmtId="0" fontId="27" fillId="0" borderId="0" xfId="0" applyFont="1" applyAlignment="1" applyProtection="1">
      <alignment vertical="top" wrapText="1"/>
    </xf>
    <xf numFmtId="0" fontId="0" fillId="3" borderId="4" xfId="0" applyFill="1" applyBorder="1" applyProtection="1"/>
    <xf numFmtId="0" fontId="0" fillId="3" borderId="4" xfId="0" applyFill="1" applyBorder="1" applyAlignment="1" applyProtection="1">
      <alignment horizontal="center"/>
    </xf>
    <xf numFmtId="10" fontId="0" fillId="3" borderId="4" xfId="2" applyNumberFormat="1" applyFont="1" applyFill="1" applyBorder="1" applyAlignment="1" applyProtection="1">
      <alignment horizontal="center"/>
    </xf>
    <xf numFmtId="0" fontId="1" fillId="0" borderId="0" xfId="0" applyFont="1" applyFill="1" applyBorder="1" applyAlignment="1" applyProtection="1">
      <alignment horizontal="center"/>
    </xf>
    <xf numFmtId="10" fontId="5" fillId="3" borderId="4" xfId="2" applyNumberFormat="1" applyFont="1" applyFill="1" applyBorder="1" applyAlignment="1" applyProtection="1">
      <alignment horizontal="center"/>
    </xf>
    <xf numFmtId="0" fontId="7" fillId="2" borderId="0" xfId="0" applyFont="1" applyFill="1" applyProtection="1"/>
    <xf numFmtId="10" fontId="1" fillId="3" borderId="4" xfId="0" applyNumberFormat="1" applyFont="1" applyFill="1" applyBorder="1" applyAlignment="1" applyProtection="1">
      <alignment vertical="center"/>
    </xf>
    <xf numFmtId="0" fontId="0" fillId="2" borderId="0" xfId="0" applyFill="1" applyBorder="1" applyProtection="1"/>
    <xf numFmtId="0" fontId="0" fillId="0" borderId="0" xfId="0" applyFont="1" applyProtection="1"/>
    <xf numFmtId="0" fontId="0" fillId="0" borderId="1" xfId="0" applyFont="1" applyBorder="1" applyProtection="1"/>
    <xf numFmtId="0" fontId="0" fillId="2" borderId="1" xfId="0" applyFont="1" applyFill="1" applyBorder="1" applyProtection="1"/>
    <xf numFmtId="0" fontId="0" fillId="2" borderId="0" xfId="0" applyFont="1" applyFill="1" applyProtection="1"/>
    <xf numFmtId="0" fontId="0" fillId="0" borderId="7" xfId="0" applyFont="1" applyBorder="1" applyProtection="1"/>
    <xf numFmtId="0" fontId="0" fillId="2" borderId="9" xfId="0" applyFont="1" applyFill="1" applyBorder="1" applyProtection="1"/>
    <xf numFmtId="0" fontId="0" fillId="0" borderId="6" xfId="0" applyFont="1" applyBorder="1" applyProtection="1"/>
    <xf numFmtId="0" fontId="0" fillId="2" borderId="10" xfId="0" applyFont="1" applyFill="1" applyBorder="1" applyProtection="1"/>
    <xf numFmtId="0" fontId="0" fillId="0" borderId="0" xfId="0" applyFont="1" applyBorder="1" applyProtection="1"/>
    <xf numFmtId="0" fontId="2" fillId="2" borderId="0" xfId="1" applyFont="1" applyFill="1" applyBorder="1" applyProtection="1"/>
    <xf numFmtId="0" fontId="8" fillId="2" borderId="0" xfId="0" applyFont="1" applyFill="1" applyBorder="1" applyAlignment="1" applyProtection="1">
      <alignment horizontal="left"/>
    </xf>
    <xf numFmtId="0" fontId="0" fillId="2" borderId="6" xfId="0" applyFont="1" applyFill="1" applyBorder="1" applyProtection="1"/>
    <xf numFmtId="0" fontId="0" fillId="0" borderId="0" xfId="0" applyFont="1" applyAlignment="1" applyProtection="1">
      <alignment vertical="center" wrapText="1"/>
    </xf>
    <xf numFmtId="0" fontId="0" fillId="2" borderId="0" xfId="0" applyFont="1" applyFill="1" applyAlignment="1" applyProtection="1">
      <alignment vertical="center" wrapText="1"/>
    </xf>
    <xf numFmtId="2" fontId="0" fillId="3" borderId="4" xfId="0" applyNumberFormat="1" applyFont="1" applyFill="1" applyBorder="1" applyAlignment="1" applyProtection="1">
      <alignment horizontal="center"/>
    </xf>
    <xf numFmtId="44" fontId="5" fillId="3" borderId="4" xfId="3" applyFont="1" applyFill="1" applyBorder="1" applyAlignment="1" applyProtection="1">
      <alignment horizontal="center"/>
    </xf>
    <xf numFmtId="44" fontId="1" fillId="3" borderId="3" xfId="3" applyFont="1" applyFill="1" applyBorder="1" applyAlignment="1" applyProtection="1">
      <alignment horizontal="center"/>
    </xf>
    <xf numFmtId="2" fontId="17" fillId="3" borderId="4" xfId="0" applyNumberFormat="1"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0" fillId="5" borderId="0" xfId="0" applyFill="1" applyBorder="1" applyAlignment="1" applyProtection="1">
      <alignment horizontal="left" vertical="center" wrapText="1"/>
    </xf>
    <xf numFmtId="0" fontId="1" fillId="2" borderId="0" xfId="0" applyFont="1" applyFill="1" applyBorder="1" applyAlignment="1" applyProtection="1">
      <alignment horizontal="right" wrapText="1"/>
    </xf>
    <xf numFmtId="0" fontId="0" fillId="2" borderId="0" xfId="0" applyFont="1" applyFill="1" applyBorder="1" applyAlignment="1" applyProtection="1">
      <alignment horizontal="center"/>
    </xf>
    <xf numFmtId="0" fontId="0" fillId="2" borderId="0" xfId="0" applyFont="1" applyFill="1" applyBorder="1" applyAlignment="1" applyProtection="1">
      <alignment horizontal="center" wrapText="1"/>
    </xf>
    <xf numFmtId="0" fontId="0" fillId="4" borderId="0" xfId="0" applyFont="1" applyFill="1" applyBorder="1" applyProtection="1"/>
    <xf numFmtId="0" fontId="0" fillId="4" borderId="0" xfId="0" applyFont="1" applyFill="1" applyBorder="1" applyAlignment="1" applyProtection="1">
      <alignment horizontal="center" wrapText="1"/>
    </xf>
    <xf numFmtId="0" fontId="0" fillId="4" borderId="0" xfId="0" applyFill="1" applyBorder="1" applyAlignment="1" applyProtection="1"/>
    <xf numFmtId="0" fontId="2" fillId="4" borderId="0" xfId="1" applyFill="1" applyBorder="1" applyProtection="1"/>
    <xf numFmtId="0" fontId="25" fillId="4" borderId="0" xfId="0" applyFont="1" applyFill="1" applyBorder="1" applyAlignment="1" applyProtection="1">
      <alignment horizontal="center" vertical="center" wrapText="1"/>
    </xf>
    <xf numFmtId="0" fontId="26" fillId="4" borderId="0" xfId="0" applyFont="1" applyFill="1" applyBorder="1" applyAlignment="1" applyProtection="1">
      <alignment horizontal="left" vertical="center" wrapText="1"/>
    </xf>
    <xf numFmtId="0" fontId="0" fillId="4" borderId="0" xfId="0" applyFont="1" applyFill="1" applyBorder="1" applyAlignment="1" applyProtection="1">
      <alignment horizontal="center"/>
    </xf>
    <xf numFmtId="0" fontId="26" fillId="4" borderId="0" xfId="0" applyFont="1" applyFill="1" applyBorder="1" applyAlignment="1" applyProtection="1">
      <alignment horizontal="center"/>
    </xf>
    <xf numFmtId="0" fontId="0" fillId="4" borderId="0" xfId="0" applyFont="1" applyFill="1" applyBorder="1" applyAlignment="1" applyProtection="1"/>
    <xf numFmtId="0" fontId="0" fillId="2" borderId="0" xfId="0" applyFont="1" applyFill="1" applyBorder="1" applyAlignment="1" applyProtection="1"/>
    <xf numFmtId="44" fontId="4" fillId="3" borderId="3" xfId="3" applyFont="1" applyFill="1" applyBorder="1" applyAlignment="1" applyProtection="1">
      <alignment horizontal="center"/>
    </xf>
    <xf numFmtId="0" fontId="0" fillId="2" borderId="11" xfId="0" applyFont="1" applyFill="1" applyBorder="1" applyProtection="1"/>
    <xf numFmtId="0" fontId="0" fillId="2" borderId="12" xfId="0" applyFont="1" applyFill="1" applyBorder="1" applyProtection="1"/>
    <xf numFmtId="0" fontId="0" fillId="0" borderId="0" xfId="0" applyBorder="1" applyAlignment="1" applyProtection="1">
      <alignment wrapText="1"/>
    </xf>
    <xf numFmtId="0" fontId="0" fillId="0" borderId="6" xfId="0" applyFont="1" applyFill="1" applyBorder="1" applyProtection="1"/>
    <xf numFmtId="0" fontId="0" fillId="0" borderId="0" xfId="0" applyFont="1" applyFill="1" applyProtection="1"/>
    <xf numFmtId="0" fontId="0" fillId="0" borderId="0" xfId="0" applyFont="1" applyFill="1" applyBorder="1" applyProtection="1"/>
    <xf numFmtId="0" fontId="0" fillId="0" borderId="0" xfId="0" applyFont="1" applyFill="1" applyBorder="1" applyAlignment="1" applyProtection="1"/>
    <xf numFmtId="0" fontId="0" fillId="0" borderId="0" xfId="0" applyFont="1" applyFill="1" applyBorder="1" applyAlignment="1" applyProtection="1">
      <alignment horizontal="center"/>
    </xf>
    <xf numFmtId="0" fontId="0" fillId="0" borderId="10" xfId="0" applyFont="1" applyFill="1" applyBorder="1" applyProtection="1"/>
    <xf numFmtId="0" fontId="0"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0" applyFont="1" applyFill="1" applyBorder="1" applyAlignment="1" applyProtection="1">
      <alignment horizontal="right"/>
    </xf>
    <xf numFmtId="0" fontId="4" fillId="0" borderId="0" xfId="0" applyFont="1" applyFill="1" applyBorder="1" applyAlignment="1" applyProtection="1">
      <alignment horizontal="right" vertical="center" wrapText="1"/>
    </xf>
    <xf numFmtId="0" fontId="1" fillId="2" borderId="0" xfId="0" applyFont="1" applyFill="1" applyAlignment="1" applyProtection="1">
      <alignment horizontal="right" vertical="center"/>
    </xf>
    <xf numFmtId="9" fontId="0" fillId="3" borderId="4" xfId="2" applyFont="1" applyFill="1" applyBorder="1" applyAlignment="1" applyProtection="1">
      <alignment horizontal="center"/>
    </xf>
    <xf numFmtId="0" fontId="1" fillId="2" borderId="0" xfId="0" applyFont="1" applyFill="1" applyBorder="1" applyAlignment="1" applyProtection="1">
      <alignment horizontal="right"/>
    </xf>
    <xf numFmtId="0" fontId="0" fillId="3" borderId="2" xfId="0" applyFont="1" applyFill="1" applyBorder="1" applyAlignment="1" applyProtection="1">
      <alignment horizontal="center" vertical="center" wrapText="1"/>
    </xf>
    <xf numFmtId="0" fontId="0" fillId="3" borderId="2" xfId="0" applyFont="1" applyFill="1" applyBorder="1" applyAlignment="1" applyProtection="1">
      <alignment horizontal="center"/>
    </xf>
    <xf numFmtId="2" fontId="0" fillId="3" borderId="8" xfId="0" applyNumberFormat="1" applyFont="1" applyFill="1" applyBorder="1" applyAlignment="1" applyProtection="1">
      <alignment horizontal="center"/>
    </xf>
    <xf numFmtId="0" fontId="0" fillId="0" borderId="0" xfId="0" applyFont="1" applyFill="1" applyBorder="1" applyAlignment="1" applyProtection="1">
      <alignment vertical="center" wrapText="1"/>
    </xf>
    <xf numFmtId="0" fontId="14" fillId="0" borderId="0" xfId="1" applyFont="1" applyFill="1" applyBorder="1" applyAlignment="1" applyProtection="1">
      <alignment vertical="top"/>
    </xf>
    <xf numFmtId="0" fontId="2" fillId="0" borderId="0" xfId="1" applyFont="1" applyFill="1" applyBorder="1" applyAlignment="1" applyProtection="1">
      <alignment vertical="center"/>
    </xf>
    <xf numFmtId="0" fontId="0" fillId="0" borderId="0" xfId="0" applyFill="1" applyBorder="1" applyProtection="1"/>
    <xf numFmtId="0" fontId="0" fillId="0" borderId="0" xfId="0" applyFont="1" applyFill="1" applyBorder="1" applyAlignment="1" applyProtection="1">
      <alignment horizontal="right"/>
    </xf>
    <xf numFmtId="2" fontId="0" fillId="3" borderId="4" xfId="0" applyNumberFormat="1" applyFill="1" applyBorder="1" applyAlignment="1" applyProtection="1">
      <alignment horizontal="center"/>
    </xf>
    <xf numFmtId="1" fontId="1" fillId="3" borderId="4" xfId="0" applyNumberFormat="1" applyFont="1" applyFill="1" applyBorder="1" applyAlignment="1" applyProtection="1">
      <alignment vertical="center"/>
    </xf>
    <xf numFmtId="0" fontId="1" fillId="2" borderId="0" xfId="0" applyFont="1" applyFill="1" applyBorder="1" applyAlignment="1" applyProtection="1">
      <alignment horizontal="right" vertical="center"/>
    </xf>
    <xf numFmtId="44" fontId="1" fillId="2" borderId="3" xfId="0" applyNumberFormat="1" applyFont="1" applyFill="1" applyBorder="1" applyAlignment="1" applyProtection="1">
      <alignment horizontal="center" vertical="center"/>
    </xf>
    <xf numFmtId="0" fontId="17" fillId="2" borderId="0" xfId="0" applyFont="1" applyFill="1" applyBorder="1" applyAlignment="1" applyProtection="1">
      <alignment horizontal="right" vertical="center"/>
    </xf>
    <xf numFmtId="0" fontId="0" fillId="0" borderId="4" xfId="0" applyFont="1" applyFill="1" applyBorder="1" applyAlignment="1">
      <alignment horizontal="left" vertical="top" wrapText="1"/>
    </xf>
    <xf numFmtId="1" fontId="0" fillId="3" borderId="4" xfId="0" applyNumberFormat="1" applyFont="1" applyFill="1" applyBorder="1" applyAlignment="1" applyProtection="1">
      <alignment horizontal="center"/>
    </xf>
    <xf numFmtId="9" fontId="0" fillId="3" borderId="4" xfId="2" applyFont="1" applyFill="1" applyBorder="1" applyProtection="1"/>
    <xf numFmtId="44" fontId="0" fillId="3" borderId="4" xfId="0" applyNumberFormat="1" applyFont="1" applyFill="1" applyBorder="1" applyProtection="1"/>
    <xf numFmtId="0" fontId="28" fillId="0" borderId="0" xfId="0" applyFont="1" applyBorder="1" applyAlignment="1" applyProtection="1">
      <alignment horizontal="left" vertical="center"/>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0" borderId="0" xfId="0" applyFont="1" applyAlignment="1" applyProtection="1">
      <alignment horizontal="left" vertical="center"/>
    </xf>
    <xf numFmtId="0" fontId="0" fillId="2" borderId="0" xfId="0" applyFont="1" applyFill="1" applyAlignment="1" applyProtection="1">
      <alignment horizontal="left"/>
    </xf>
    <xf numFmtId="0" fontId="36" fillId="0" borderId="4" xfId="0" applyFont="1" applyFill="1" applyBorder="1" applyAlignment="1">
      <alignment horizontal="left" vertical="top" wrapText="1"/>
    </xf>
    <xf numFmtId="0" fontId="2" fillId="3" borderId="4" xfId="1" applyFill="1" applyBorder="1" applyAlignment="1" applyProtection="1">
      <alignment horizontal="center" vertical="center" wrapText="1"/>
      <protection locked="0"/>
    </xf>
    <xf numFmtId="0" fontId="37" fillId="2" borderId="0" xfId="4" applyFont="1" applyFill="1" applyBorder="1" applyAlignment="1" applyProtection="1">
      <alignment horizontal="right" vertical="center"/>
      <protection locked="0"/>
    </xf>
    <xf numFmtId="0" fontId="2" fillId="0" borderId="0" xfId="1"/>
    <xf numFmtId="0" fontId="2" fillId="0" borderId="0" xfId="1" applyFill="1" applyBorder="1"/>
    <xf numFmtId="0" fontId="1" fillId="0" borderId="0" xfId="0" applyFont="1" applyFill="1" applyBorder="1" applyAlignment="1">
      <alignment horizontal="right" vertical="top" wrapText="1"/>
    </xf>
    <xf numFmtId="0" fontId="41" fillId="0" borderId="0" xfId="0" applyFont="1" applyProtection="1"/>
    <xf numFmtId="0" fontId="17" fillId="0" borderId="0" xfId="1" applyFont="1" applyFill="1" applyAlignment="1">
      <alignment horizontal="right"/>
    </xf>
    <xf numFmtId="0" fontId="2" fillId="0" borderId="0" xfId="1" applyBorder="1" applyAlignment="1" applyProtection="1">
      <alignment horizontal="center" vertical="top"/>
    </xf>
    <xf numFmtId="0" fontId="0" fillId="4" borderId="0" xfId="0" applyFill="1" applyProtection="1"/>
    <xf numFmtId="0" fontId="42" fillId="4" borderId="0" xfId="1" applyFont="1" applyFill="1" applyProtection="1"/>
    <xf numFmtId="0" fontId="2" fillId="4" borderId="0" xfId="1" applyFill="1" applyBorder="1" applyAlignment="1" applyProtection="1">
      <alignment horizontal="right" vertical="center"/>
    </xf>
    <xf numFmtId="0" fontId="0" fillId="4" borderId="0" xfId="0" applyFill="1" applyAlignment="1" applyProtection="1">
      <alignment horizontal="right"/>
    </xf>
    <xf numFmtId="0" fontId="1" fillId="3" borderId="4" xfId="0" applyFont="1" applyFill="1" applyBorder="1" applyAlignment="1" applyProtection="1">
      <alignment horizontal="center" vertical="center"/>
    </xf>
    <xf numFmtId="0" fontId="17" fillId="0" borderId="0" xfId="1" applyFont="1" applyFill="1" applyAlignment="1" applyProtection="1">
      <alignment horizontal="right"/>
    </xf>
    <xf numFmtId="0" fontId="0" fillId="0" borderId="0" xfId="0" applyProtection="1"/>
    <xf numFmtId="0" fontId="2" fillId="0" borderId="0" xfId="1" applyFill="1" applyBorder="1" applyProtection="1"/>
    <xf numFmtId="0" fontId="2" fillId="0" borderId="0" xfId="1" applyProtection="1"/>
    <xf numFmtId="0" fontId="0" fillId="0" borderId="0" xfId="0" applyFill="1" applyBorder="1" applyAlignment="1" applyProtection="1"/>
    <xf numFmtId="0" fontId="3" fillId="0" borderId="0" xfId="1" applyFont="1" applyProtection="1"/>
    <xf numFmtId="0" fontId="1" fillId="5" borderId="0" xfId="0" applyFont="1" applyFill="1" applyBorder="1" applyAlignment="1" applyProtection="1">
      <alignment horizontal="right" vertical="center"/>
      <protection locked="0"/>
    </xf>
    <xf numFmtId="2" fontId="1" fillId="5" borderId="0" xfId="0" applyNumberFormat="1" applyFont="1" applyFill="1" applyBorder="1" applyAlignment="1" applyProtection="1">
      <alignment horizontal="right" vertical="center"/>
      <protection locked="0"/>
    </xf>
    <xf numFmtId="0" fontId="42" fillId="5" borderId="0" xfId="1" applyFont="1" applyFill="1" applyBorder="1" applyAlignment="1" applyProtection="1">
      <alignment wrapText="1"/>
      <protection locked="0"/>
    </xf>
    <xf numFmtId="0" fontId="2" fillId="0" borderId="0" xfId="1" applyAlignment="1" applyProtection="1">
      <alignment horizontal="right"/>
      <protection locked="0"/>
    </xf>
    <xf numFmtId="0" fontId="2" fillId="0" borderId="0" xfId="1" applyFill="1" applyProtection="1">
      <protection locked="0"/>
    </xf>
    <xf numFmtId="0" fontId="0" fillId="0" borderId="0" xfId="0" applyFont="1" applyFill="1" applyProtection="1">
      <protection locked="0"/>
    </xf>
    <xf numFmtId="0" fontId="0" fillId="0" borderId="0" xfId="0" applyFont="1" applyBorder="1" applyProtection="1">
      <protection locked="0"/>
    </xf>
    <xf numFmtId="0" fontId="0" fillId="0" borderId="0" xfId="0" applyFont="1" applyFill="1" applyBorder="1" applyProtection="1">
      <protection locked="0"/>
    </xf>
    <xf numFmtId="0" fontId="2" fillId="0" borderId="0" xfId="1" applyProtection="1">
      <protection locked="0"/>
    </xf>
    <xf numFmtId="0" fontId="29" fillId="2" borderId="0" xfId="0" applyFont="1" applyFill="1" applyBorder="1" applyProtection="1"/>
    <xf numFmtId="0" fontId="28" fillId="0" borderId="0" xfId="0" applyFont="1" applyBorder="1" applyAlignment="1" applyProtection="1">
      <alignment horizontal="center" vertical="top"/>
    </xf>
    <xf numFmtId="0" fontId="0" fillId="0" borderId="0" xfId="0" applyBorder="1" applyAlignment="1" applyProtection="1">
      <alignment wrapText="1"/>
    </xf>
    <xf numFmtId="0" fontId="0" fillId="0" borderId="0" xfId="0" applyBorder="1" applyAlignment="1" applyProtection="1">
      <alignment horizontal="left" wrapText="1"/>
    </xf>
    <xf numFmtId="0" fontId="0" fillId="2" borderId="0" xfId="0" applyFont="1" applyFill="1" applyBorder="1" applyAlignment="1" applyProtection="1">
      <alignment wrapText="1"/>
    </xf>
    <xf numFmtId="0" fontId="47" fillId="0" borderId="0" xfId="0" applyFont="1"/>
    <xf numFmtId="0" fontId="35" fillId="0" borderId="0" xfId="0" applyFont="1" applyFill="1" applyProtection="1"/>
    <xf numFmtId="0" fontId="4" fillId="0" borderId="0" xfId="0" applyFont="1" applyFill="1" applyProtection="1"/>
    <xf numFmtId="0" fontId="0" fillId="0" borderId="0" xfId="0" applyFont="1" applyProtection="1">
      <protection locked="0"/>
    </xf>
    <xf numFmtId="0" fontId="0" fillId="0" borderId="0" xfId="0" applyProtection="1">
      <protection locked="0"/>
    </xf>
    <xf numFmtId="0" fontId="43" fillId="3" borderId="4" xfId="0" applyFont="1" applyFill="1" applyBorder="1" applyAlignment="1" applyProtection="1">
      <alignment horizontal="center" vertical="center" wrapText="1"/>
    </xf>
    <xf numFmtId="8" fontId="9" fillId="0" borderId="0" xfId="0" applyNumberFormat="1" applyFont="1" applyBorder="1" applyAlignment="1" applyProtection="1">
      <alignment horizontal="right" vertical="center" wrapText="1"/>
    </xf>
    <xf numFmtId="44" fontId="0" fillId="3" borderId="4" xfId="3" applyFont="1" applyFill="1" applyBorder="1" applyProtection="1"/>
    <xf numFmtId="9" fontId="0" fillId="0" borderId="0" xfId="2" applyFont="1" applyBorder="1" applyProtection="1"/>
    <xf numFmtId="44" fontId="0" fillId="3" borderId="4" xfId="0" applyNumberFormat="1" applyFill="1" applyBorder="1" applyProtection="1"/>
    <xf numFmtId="0" fontId="0" fillId="2" borderId="0" xfId="0" applyFont="1" applyFill="1" applyAlignment="1" applyProtection="1">
      <alignment wrapText="1"/>
    </xf>
    <xf numFmtId="0" fontId="0" fillId="0" borderId="0" xfId="0" applyFont="1" applyAlignment="1" applyProtection="1">
      <alignment wrapText="1"/>
    </xf>
    <xf numFmtId="0" fontId="0" fillId="0" borderId="4" xfId="0" applyFont="1" applyFill="1" applyBorder="1" applyAlignment="1" applyProtection="1">
      <alignment horizontal="left" vertical="top" wrapText="1"/>
    </xf>
    <xf numFmtId="0" fontId="1" fillId="0" borderId="0" xfId="0" applyFont="1" applyFill="1" applyBorder="1" applyAlignment="1" applyProtection="1">
      <alignment horizontal="right" vertical="top" wrapText="1"/>
    </xf>
    <xf numFmtId="0" fontId="2" fillId="2" borderId="0" xfId="1" applyFill="1" applyAlignment="1" applyProtection="1">
      <alignment wrapText="1"/>
      <protection locked="0"/>
    </xf>
    <xf numFmtId="49" fontId="0" fillId="0" borderId="10" xfId="0" applyNumberFormat="1" applyFont="1" applyFill="1" applyBorder="1" applyAlignment="1" applyProtection="1">
      <alignment vertical="center" wrapText="1"/>
    </xf>
    <xf numFmtId="0" fontId="0" fillId="2" borderId="6" xfId="0" applyFont="1" applyFill="1" applyBorder="1" applyAlignment="1" applyProtection="1">
      <alignment wrapText="1"/>
    </xf>
    <xf numFmtId="49" fontId="0" fillId="0" borderId="11" xfId="0" applyNumberFormat="1" applyFont="1" applyFill="1" applyBorder="1" applyAlignment="1" applyProtection="1">
      <alignment wrapText="1"/>
    </xf>
    <xf numFmtId="0" fontId="0" fillId="2" borderId="1" xfId="0" applyFont="1" applyFill="1" applyBorder="1" applyAlignment="1" applyProtection="1">
      <alignment wrapText="1"/>
    </xf>
    <xf numFmtId="0" fontId="0" fillId="2" borderId="12" xfId="0" applyFont="1" applyFill="1" applyBorder="1" applyAlignment="1" applyProtection="1">
      <alignment wrapText="1"/>
    </xf>
    <xf numFmtId="0" fontId="48" fillId="2" borderId="0" xfId="0" applyFont="1" applyFill="1" applyBorder="1" applyAlignment="1" applyProtection="1">
      <alignment horizontal="right"/>
    </xf>
    <xf numFmtId="0" fontId="48" fillId="0" borderId="0" xfId="0" applyFont="1" applyAlignment="1">
      <alignment horizontal="right"/>
    </xf>
    <xf numFmtId="0" fontId="9" fillId="0" borderId="0" xfId="0" applyFont="1" applyAlignment="1">
      <alignment vertical="center"/>
    </xf>
    <xf numFmtId="0" fontId="6" fillId="0" borderId="0" xfId="0" applyFont="1" applyAlignment="1">
      <alignment horizontal="left" vertical="center"/>
    </xf>
    <xf numFmtId="0" fontId="43" fillId="8" borderId="4" xfId="0" applyFont="1" applyFill="1" applyBorder="1" applyAlignment="1">
      <alignment horizontal="center"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0" fillId="0" borderId="0" xfId="0" applyAlignment="1">
      <alignment horizontal="right"/>
    </xf>
    <xf numFmtId="0" fontId="2" fillId="0" borderId="0" xfId="1" applyFont="1"/>
    <xf numFmtId="0" fontId="32" fillId="0" borderId="0" xfId="0" applyFont="1" applyBorder="1" applyAlignment="1" applyProtection="1">
      <alignment horizontal="center" vertical="top"/>
    </xf>
    <xf numFmtId="0" fontId="17" fillId="3" borderId="4" xfId="0" applyFont="1" applyFill="1" applyBorder="1" applyAlignment="1" applyProtection="1">
      <alignment horizontal="center" vertical="center" wrapText="1"/>
    </xf>
    <xf numFmtId="0" fontId="2" fillId="0" borderId="0" xfId="1" applyFill="1" applyBorder="1" applyProtection="1">
      <protection locked="0"/>
    </xf>
    <xf numFmtId="44" fontId="0" fillId="3" borderId="4" xfId="0" applyNumberFormat="1" applyFont="1" applyFill="1" applyBorder="1" applyAlignment="1" applyProtection="1">
      <alignment vertical="center" wrapText="1"/>
    </xf>
    <xf numFmtId="0" fontId="29" fillId="2" borderId="0" xfId="0" applyFont="1" applyFill="1" applyBorder="1" applyProtection="1"/>
    <xf numFmtId="44" fontId="0" fillId="6" borderId="4" xfId="3" applyFont="1" applyFill="1" applyBorder="1" applyAlignment="1" applyProtection="1">
      <alignment horizontal="center"/>
    </xf>
    <xf numFmtId="0" fontId="29" fillId="2" borderId="0" xfId="0" applyFont="1" applyFill="1" applyBorder="1" applyAlignment="1" applyProtection="1"/>
    <xf numFmtId="0" fontId="29" fillId="2" borderId="0" xfId="0" applyFont="1" applyFill="1" applyProtection="1"/>
    <xf numFmtId="0" fontId="12" fillId="2" borderId="0" xfId="1" applyFont="1" applyFill="1" applyAlignment="1" applyProtection="1">
      <alignment horizontal="left"/>
      <protection locked="0"/>
    </xf>
    <xf numFmtId="0" fontId="0" fillId="0" borderId="0" xfId="0" applyAlignment="1">
      <alignment horizontal="left" vertical="top" wrapText="1"/>
    </xf>
    <xf numFmtId="0" fontId="17" fillId="3" borderId="4" xfId="0" applyFont="1" applyFill="1" applyBorder="1" applyAlignment="1" applyProtection="1">
      <alignment horizontal="center" vertical="center" wrapText="1"/>
    </xf>
    <xf numFmtId="0" fontId="2" fillId="0" borderId="0" xfId="1" applyFill="1" applyBorder="1" applyProtection="1">
      <protection locked="0"/>
    </xf>
    <xf numFmtId="0" fontId="2" fillId="0" borderId="0" xfId="1" applyFill="1" applyProtection="1">
      <protection locked="0"/>
    </xf>
    <xf numFmtId="0" fontId="0" fillId="0" borderId="0" xfId="0" applyFont="1" applyFill="1" applyBorder="1" applyAlignment="1" applyProtection="1">
      <alignment vertical="center" wrapText="1"/>
    </xf>
    <xf numFmtId="0" fontId="1" fillId="3" borderId="14" xfId="0" applyFont="1" applyFill="1" applyBorder="1" applyAlignment="1" applyProtection="1">
      <alignment horizontal="right" vertical="center"/>
    </xf>
    <xf numFmtId="0" fontId="50" fillId="2" borderId="0" xfId="0" applyFont="1" applyFill="1" applyBorder="1" applyProtection="1"/>
    <xf numFmtId="0" fontId="0" fillId="0" borderId="4" xfId="0" applyBorder="1" applyAlignment="1">
      <alignment horizontal="left" vertical="top" wrapText="1"/>
    </xf>
    <xf numFmtId="0" fontId="0" fillId="2" borderId="0" xfId="0" applyFill="1" applyAlignment="1">
      <alignment wrapText="1"/>
    </xf>
    <xf numFmtId="0" fontId="36" fillId="0" borderId="4" xfId="0" applyFont="1" applyBorder="1" applyAlignment="1">
      <alignment horizontal="left" vertical="top" wrapText="1"/>
    </xf>
    <xf numFmtId="0" fontId="36" fillId="0" borderId="0" xfId="0" applyFont="1" applyAlignment="1">
      <alignment horizontal="left" vertical="top" wrapText="1"/>
    </xf>
    <xf numFmtId="0" fontId="1" fillId="0" borderId="0" xfId="0" applyFont="1" applyAlignment="1">
      <alignment horizontal="right" vertical="top" wrapText="1"/>
    </xf>
    <xf numFmtId="0" fontId="54" fillId="0" borderId="0" xfId="0" applyFont="1" applyFill="1" applyProtection="1"/>
    <xf numFmtId="0" fontId="38" fillId="0" borderId="0" xfId="1" applyFont="1" applyFill="1"/>
    <xf numFmtId="0" fontId="0" fillId="0" borderId="0" xfId="0" applyAlignment="1" applyProtection="1">
      <alignment wrapText="1"/>
    </xf>
    <xf numFmtId="44" fontId="9" fillId="0" borderId="4" xfId="3" applyFont="1" applyBorder="1" applyAlignment="1">
      <alignment horizontal="right" vertical="center" wrapText="1"/>
    </xf>
    <xf numFmtId="44" fontId="0" fillId="0" borderId="4" xfId="3" applyFont="1" applyBorder="1"/>
    <xf numFmtId="0" fontId="35" fillId="0" borderId="0" xfId="0" applyFont="1" applyAlignment="1" applyProtection="1">
      <alignment horizontal="left"/>
    </xf>
    <xf numFmtId="0" fontId="0" fillId="0" borderId="0" xfId="0" applyFont="1" applyAlignment="1" applyProtection="1">
      <alignment horizontal="left"/>
    </xf>
    <xf numFmtId="0" fontId="0" fillId="0" borderId="0" xfId="0" applyAlignment="1" applyProtection="1">
      <alignment horizontal="right" vertical="top"/>
    </xf>
    <xf numFmtId="0" fontId="0" fillId="0" borderId="0" xfId="0" applyAlignment="1" applyProtection="1">
      <alignment horizontal="left" vertical="top" wrapText="1"/>
    </xf>
    <xf numFmtId="0" fontId="2" fillId="0" borderId="0" xfId="1" applyAlignment="1" applyProtection="1">
      <alignment horizontal="left" vertical="top"/>
    </xf>
    <xf numFmtId="0" fontId="0" fillId="0" borderId="0" xfId="0" applyAlignment="1" applyProtection="1">
      <alignment vertical="top"/>
    </xf>
    <xf numFmtId="0" fontId="45" fillId="0" borderId="0" xfId="0" applyFont="1" applyBorder="1" applyAlignment="1" applyProtection="1">
      <alignment horizontal="center" vertical="top"/>
    </xf>
    <xf numFmtId="0" fontId="46" fillId="0" borderId="0" xfId="0" applyFont="1" applyAlignment="1" applyProtection="1">
      <alignment horizontal="center"/>
    </xf>
    <xf numFmtId="0" fontId="2" fillId="0" borderId="0" xfId="1" applyAlignment="1" applyProtection="1">
      <alignment wrapText="1"/>
    </xf>
    <xf numFmtId="0" fontId="0" fillId="0" borderId="0" xfId="0" applyAlignment="1" applyProtection="1">
      <alignment wrapText="1"/>
    </xf>
    <xf numFmtId="0" fontId="35" fillId="0" borderId="0" xfId="0" applyFont="1" applyAlignment="1" applyProtection="1">
      <alignment horizontal="left"/>
    </xf>
    <xf numFmtId="0" fontId="0" fillId="0" borderId="0" xfId="0" applyAlignment="1" applyProtection="1">
      <alignment horizontal="left" vertical="top" wrapText="1"/>
    </xf>
    <xf numFmtId="0" fontId="2" fillId="0" borderId="0" xfId="1" applyAlignment="1" applyProtection="1">
      <alignment horizontal="left" vertical="top" wrapText="1"/>
    </xf>
    <xf numFmtId="0" fontId="0" fillId="6" borderId="14" xfId="0" applyFont="1" applyFill="1" applyBorder="1" applyAlignment="1" applyProtection="1">
      <alignment vertical="center" wrapText="1"/>
      <protection locked="0"/>
    </xf>
    <xf numFmtId="0" fontId="0" fillId="6" borderId="8" xfId="0" applyFont="1" applyFill="1" applyBorder="1" applyAlignment="1" applyProtection="1">
      <alignment vertical="center" wrapText="1"/>
      <protection locked="0"/>
    </xf>
    <xf numFmtId="0" fontId="0" fillId="6" borderId="2" xfId="0" applyFont="1" applyFill="1" applyBorder="1" applyAlignment="1" applyProtection="1">
      <alignment vertical="center" wrapText="1"/>
      <protection locked="0"/>
    </xf>
    <xf numFmtId="0" fontId="0" fillId="6" borderId="4" xfId="0" applyFill="1" applyBorder="1" applyAlignment="1" applyProtection="1">
      <alignment horizontal="center"/>
      <protection locked="0"/>
    </xf>
    <xf numFmtId="2" fontId="17" fillId="3" borderId="14" xfId="0" applyNumberFormat="1" applyFont="1" applyFill="1" applyBorder="1" applyAlignment="1" applyProtection="1">
      <alignment horizontal="center" vertical="center" wrapText="1"/>
    </xf>
    <xf numFmtId="2" fontId="17" fillId="3" borderId="2" xfId="0" applyNumberFormat="1" applyFont="1" applyFill="1" applyBorder="1" applyAlignment="1" applyProtection="1">
      <alignment horizontal="center" vertical="center" wrapText="1"/>
    </xf>
    <xf numFmtId="44" fontId="0" fillId="6" borderId="14" xfId="3" applyFont="1" applyFill="1" applyBorder="1" applyAlignment="1" applyProtection="1">
      <alignment horizontal="left" vertical="center"/>
      <protection locked="0"/>
    </xf>
    <xf numFmtId="44" fontId="0" fillId="6" borderId="2" xfId="3" applyFont="1" applyFill="1" applyBorder="1" applyAlignment="1" applyProtection="1">
      <alignment horizontal="left" vertical="center"/>
      <protection locked="0"/>
    </xf>
    <xf numFmtId="9" fontId="0" fillId="6" borderId="4" xfId="2" applyFont="1" applyFill="1" applyBorder="1" applyAlignment="1" applyProtection="1">
      <alignment horizontal="center"/>
      <protection locked="0"/>
    </xf>
    <xf numFmtId="0" fontId="0" fillId="4" borderId="0" xfId="0" applyFill="1" applyAlignment="1" applyProtection="1">
      <alignment horizontal="right"/>
    </xf>
    <xf numFmtId="0" fontId="4" fillId="4" borderId="0" xfId="0" applyFont="1" applyFill="1" applyBorder="1" applyAlignment="1" applyProtection="1">
      <alignment horizontal="right"/>
    </xf>
    <xf numFmtId="0" fontId="4" fillId="4" borderId="15" xfId="0" applyFont="1" applyFill="1" applyBorder="1" applyAlignment="1" applyProtection="1">
      <alignment horizontal="right"/>
    </xf>
    <xf numFmtId="0" fontId="44" fillId="0" borderId="0" xfId="0" applyFont="1" applyBorder="1" applyAlignment="1" applyProtection="1">
      <alignment horizontal="center" vertical="top"/>
    </xf>
    <xf numFmtId="0" fontId="0" fillId="6" borderId="0" xfId="0" applyFont="1" applyFill="1" applyBorder="1" applyAlignment="1" applyProtection="1">
      <alignment horizontal="left" vertical="center"/>
      <protection locked="0"/>
    </xf>
    <xf numFmtId="0" fontId="8" fillId="6" borderId="0" xfId="0" applyFont="1" applyFill="1" applyBorder="1" applyAlignment="1" applyProtection="1">
      <alignment horizontal="left" vertical="center"/>
      <protection locked="0"/>
    </xf>
    <xf numFmtId="0" fontId="15" fillId="5" borderId="0" xfId="1" applyFont="1" applyFill="1" applyBorder="1" applyAlignment="1" applyProtection="1">
      <protection locked="0"/>
    </xf>
    <xf numFmtId="0" fontId="17" fillId="3" borderId="4" xfId="0" applyFont="1" applyFill="1" applyBorder="1" applyAlignment="1" applyProtection="1">
      <alignment horizontal="center" vertical="center" wrapText="1"/>
    </xf>
    <xf numFmtId="0" fontId="0" fillId="0" borderId="4" xfId="0" applyBorder="1" applyAlignment="1" applyProtection="1">
      <alignment horizontal="center" vertical="center" wrapText="1"/>
    </xf>
    <xf numFmtId="2" fontId="9" fillId="5" borderId="0" xfId="0" applyNumberFormat="1" applyFont="1" applyFill="1" applyBorder="1" applyAlignment="1" applyProtection="1">
      <alignment horizontal="left"/>
      <protection locked="0"/>
    </xf>
    <xf numFmtId="0" fontId="19" fillId="2" borderId="0" xfId="0" applyFont="1" applyFill="1" applyBorder="1" applyAlignment="1" applyProtection="1">
      <alignment horizontal="left" vertical="center"/>
    </xf>
    <xf numFmtId="0" fontId="2" fillId="5" borderId="0" xfId="1" applyFill="1" applyBorder="1" applyAlignment="1" applyProtection="1">
      <alignment horizontal="right" vertical="center"/>
      <protection locked="0"/>
    </xf>
    <xf numFmtId="0" fontId="2" fillId="0" borderId="0" xfId="1" applyBorder="1" applyAlignment="1" applyProtection="1">
      <alignment horizontal="right" vertical="center"/>
      <protection locked="0"/>
    </xf>
    <xf numFmtId="0" fontId="0" fillId="6" borderId="4" xfId="0" applyFont="1" applyFill="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2" fillId="0" borderId="0" xfId="1" applyAlignment="1" applyProtection="1">
      <alignment horizontal="right"/>
      <protection locked="0"/>
    </xf>
    <xf numFmtId="0" fontId="2" fillId="0" borderId="6" xfId="1" applyBorder="1" applyAlignment="1" applyProtection="1">
      <alignment horizontal="right"/>
      <protection locked="0"/>
    </xf>
    <xf numFmtId="0" fontId="4" fillId="5" borderId="0" xfId="0" applyFont="1" applyFill="1" applyBorder="1" applyAlignment="1" applyProtection="1">
      <alignment horizontal="right" vertical="center"/>
    </xf>
    <xf numFmtId="0" fontId="4" fillId="0" borderId="0" xfId="0" applyFont="1" applyBorder="1" applyAlignment="1" applyProtection="1">
      <alignment horizontal="right" vertical="center"/>
    </xf>
    <xf numFmtId="0" fontId="0" fillId="5" borderId="0" xfId="0" applyFont="1" applyFill="1" applyBorder="1" applyAlignment="1" applyProtection="1">
      <alignment horizontal="center" wrapText="1"/>
    </xf>
    <xf numFmtId="0" fontId="0" fillId="0" borderId="0" xfId="0" applyBorder="1" applyAlignment="1" applyProtection="1">
      <alignment wrapText="1"/>
    </xf>
    <xf numFmtId="0" fontId="15" fillId="4" borderId="0" xfId="1" applyFont="1" applyFill="1" applyProtection="1">
      <protection locked="0"/>
    </xf>
    <xf numFmtId="0" fontId="17" fillId="3" borderId="14"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4" fillId="2" borderId="0" xfId="0" applyFont="1" applyFill="1" applyBorder="1" applyAlignment="1" applyProtection="1">
      <alignment horizontal="right"/>
    </xf>
    <xf numFmtId="0" fontId="4" fillId="0" borderId="0" xfId="0" applyFont="1" applyBorder="1" applyAlignment="1" applyProtection="1">
      <alignment horizontal="right"/>
    </xf>
    <xf numFmtId="0" fontId="29" fillId="2" borderId="0" xfId="0" applyFont="1" applyFill="1" applyBorder="1" applyAlignment="1" applyProtection="1">
      <alignment wrapText="1"/>
    </xf>
    <xf numFmtId="0" fontId="2" fillId="5" borderId="6" xfId="1" applyFill="1" applyBorder="1" applyAlignment="1" applyProtection="1">
      <alignment horizontal="right" vertical="center"/>
      <protection locked="0"/>
    </xf>
    <xf numFmtId="0" fontId="49" fillId="7" borderId="0" xfId="0" applyFont="1" applyFill="1" applyBorder="1" applyAlignment="1" applyProtection="1">
      <alignment horizontal="left" wrapText="1"/>
    </xf>
    <xf numFmtId="0" fontId="4" fillId="7" borderId="0" xfId="0" applyFont="1" applyFill="1" applyBorder="1" applyAlignment="1" applyProtection="1">
      <alignment horizontal="right" vertical="center" wrapText="1"/>
    </xf>
    <xf numFmtId="0" fontId="4" fillId="7" borderId="15" xfId="0" applyFont="1" applyFill="1" applyBorder="1" applyAlignment="1" applyProtection="1">
      <alignment horizontal="right" vertical="center" wrapText="1"/>
    </xf>
    <xf numFmtId="0" fontId="0" fillId="2" borderId="13"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38" fillId="0" borderId="0" xfId="1" applyFont="1" applyBorder="1" applyAlignment="1" applyProtection="1">
      <alignment horizontal="left" vertical="center"/>
      <protection locked="0"/>
    </xf>
    <xf numFmtId="0" fontId="30" fillId="0" borderId="0" xfId="0" applyFont="1" applyBorder="1" applyAlignment="1" applyProtection="1">
      <alignment horizontal="left" vertical="top" wrapText="1"/>
    </xf>
    <xf numFmtId="0" fontId="26" fillId="0" borderId="0" xfId="0" applyFont="1" applyAlignment="1" applyProtection="1">
      <alignment horizontal="right" vertical="top" wrapText="1"/>
    </xf>
    <xf numFmtId="0" fontId="33" fillId="0" borderId="0" xfId="0" applyFont="1" applyAlignment="1" applyProtection="1">
      <alignment horizontal="left" vertical="top" wrapText="1"/>
    </xf>
    <xf numFmtId="0" fontId="0" fillId="2" borderId="13" xfId="0" applyFont="1" applyFill="1" applyBorder="1" applyAlignment="1" applyProtection="1">
      <alignment wrapText="1"/>
    </xf>
    <xf numFmtId="0" fontId="0" fillId="2" borderId="0" xfId="0" applyFont="1" applyFill="1" applyBorder="1" applyAlignment="1" applyProtection="1">
      <alignment wrapText="1"/>
    </xf>
    <xf numFmtId="0" fontId="8" fillId="6" borderId="0" xfId="0"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31" fillId="3" borderId="0"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xf>
    <xf numFmtId="0" fontId="16" fillId="2" borderId="0"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0" fillId="0" borderId="0" xfId="0" applyBorder="1" applyAlignment="1" applyProtection="1">
      <alignment horizontal="left" wrapText="1"/>
    </xf>
    <xf numFmtId="0" fontId="0" fillId="2" borderId="13" xfId="0" applyFont="1" applyFill="1" applyBorder="1" applyAlignment="1" applyProtection="1">
      <alignment vertical="center" wrapText="1"/>
    </xf>
    <xf numFmtId="0" fontId="0" fillId="2" borderId="0" xfId="0" applyFont="1" applyFill="1" applyAlignment="1" applyProtection="1">
      <alignment vertical="center"/>
    </xf>
    <xf numFmtId="0" fontId="31" fillId="3" borderId="0" xfId="0" applyFont="1" applyFill="1" applyBorder="1" applyAlignment="1" applyProtection="1">
      <alignment horizontal="left" vertical="center"/>
    </xf>
    <xf numFmtId="0" fontId="31" fillId="6" borderId="0" xfId="0" applyFont="1" applyFill="1" applyBorder="1" applyAlignment="1" applyProtection="1">
      <alignment horizontal="left" vertical="center"/>
      <protection locked="0"/>
    </xf>
    <xf numFmtId="0" fontId="32" fillId="0" borderId="0" xfId="0" applyFont="1" applyBorder="1" applyAlignment="1" applyProtection="1">
      <alignment horizontal="left" vertical="center" wrapText="1"/>
    </xf>
    <xf numFmtId="0" fontId="0" fillId="0" borderId="4" xfId="0" applyFont="1" applyBorder="1" applyAlignment="1" applyProtection="1">
      <alignment horizontal="right"/>
    </xf>
    <xf numFmtId="0" fontId="1" fillId="3"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wrapText="1"/>
    </xf>
    <xf numFmtId="0" fontId="2" fillId="0" borderId="0" xfId="1" applyFill="1" applyBorder="1" applyProtection="1">
      <protection locked="0"/>
    </xf>
    <xf numFmtId="0" fontId="2" fillId="0" borderId="0" xfId="1" applyFill="1" applyProtection="1">
      <protection locked="0"/>
    </xf>
    <xf numFmtId="0" fontId="17" fillId="3" borderId="0" xfId="0" applyFont="1" applyFill="1" applyBorder="1" applyAlignment="1" applyProtection="1">
      <alignment horizontal="left" vertical="center"/>
    </xf>
    <xf numFmtId="0" fontId="43" fillId="3" borderId="4" xfId="0" applyFont="1" applyFill="1" applyBorder="1" applyAlignment="1" applyProtection="1">
      <alignment horizontal="center" vertical="center"/>
    </xf>
    <xf numFmtId="0" fontId="9" fillId="0" borderId="0" xfId="0" applyFont="1" applyAlignment="1">
      <alignment vertical="top" wrapText="1"/>
    </xf>
    <xf numFmtId="0" fontId="18" fillId="0" borderId="0" xfId="1" applyFont="1" applyAlignment="1">
      <alignment vertical="top" wrapText="1"/>
    </xf>
    <xf numFmtId="0" fontId="0" fillId="0" borderId="0" xfId="0" applyAlignment="1">
      <alignment wrapText="1"/>
    </xf>
    <xf numFmtId="0" fontId="17" fillId="0" borderId="0" xfId="1" applyFont="1" applyFill="1" applyAlignment="1"/>
    <xf numFmtId="0" fontId="2" fillId="2" borderId="0" xfId="1" applyFill="1" applyAlignment="1">
      <alignment wrapText="1"/>
    </xf>
    <xf numFmtId="0" fontId="17" fillId="0" borderId="0" xfId="1" applyFont="1" applyFill="1" applyAlignment="1" applyProtection="1"/>
    <xf numFmtId="0" fontId="8" fillId="0" borderId="0" xfId="0" applyFont="1" applyFill="1" applyAlignment="1" applyProtection="1"/>
    <xf numFmtId="0" fontId="6" fillId="0" borderId="1" xfId="0" applyFont="1" applyBorder="1" applyAlignment="1" applyProtection="1">
      <alignment horizontal="center" wrapText="1"/>
    </xf>
    <xf numFmtId="0" fontId="4" fillId="3" borderId="14" xfId="0" applyFont="1" applyFill="1" applyBorder="1" applyAlignment="1" applyProtection="1">
      <alignment vertical="center" wrapText="1"/>
    </xf>
    <xf numFmtId="0" fontId="4" fillId="3" borderId="2" xfId="0" applyFont="1" applyFill="1" applyBorder="1" applyAlignment="1" applyProtection="1">
      <alignment vertical="center" wrapText="1"/>
    </xf>
    <xf numFmtId="0" fontId="47" fillId="0" borderId="0" xfId="0" applyFont="1" applyAlignment="1" applyProtection="1">
      <alignment horizontal="center"/>
    </xf>
    <xf numFmtId="0" fontId="6" fillId="0" borderId="0" xfId="0" applyFont="1" applyBorder="1" applyAlignment="1" applyProtection="1">
      <alignment horizontal="center" wrapText="1"/>
    </xf>
    <xf numFmtId="0" fontId="4" fillId="3" borderId="14"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0" fillId="0" borderId="1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6" xfId="0" applyFont="1" applyFill="1" applyBorder="1" applyAlignment="1" applyProtection="1">
      <alignment vertical="center" wrapText="1"/>
    </xf>
    <xf numFmtId="49" fontId="0" fillId="0" borderId="10" xfId="0" applyNumberFormat="1" applyFont="1" applyFill="1" applyBorder="1" applyAlignment="1" applyProtection="1">
      <alignment vertical="center" wrapText="1"/>
    </xf>
    <xf numFmtId="49" fontId="0" fillId="0" borderId="0" xfId="0" applyNumberFormat="1" applyFont="1" applyFill="1" applyBorder="1" applyAlignment="1" applyProtection="1">
      <alignment vertical="center" wrapText="1"/>
    </xf>
    <xf numFmtId="49" fontId="0" fillId="0" borderId="6" xfId="0" applyNumberFormat="1" applyFont="1" applyFill="1" applyBorder="1" applyAlignment="1" applyProtection="1">
      <alignment vertical="center" wrapText="1"/>
    </xf>
    <xf numFmtId="0" fontId="47" fillId="0" borderId="0" xfId="0" applyFont="1" applyAlignment="1">
      <alignment horizontal="center"/>
    </xf>
    <xf numFmtId="0" fontId="0" fillId="0" borderId="5" xfId="0" applyBorder="1" applyAlignment="1">
      <alignment horizontal="left" vertical="top" wrapText="1"/>
    </xf>
    <xf numFmtId="0" fontId="0" fillId="0" borderId="16" xfId="0" applyBorder="1" applyAlignment="1">
      <alignment horizontal="left" vertical="top" wrapText="1"/>
    </xf>
    <xf numFmtId="0" fontId="4" fillId="3" borderId="14" xfId="0" applyFont="1" applyFill="1" applyBorder="1" applyAlignment="1">
      <alignment vertical="center" wrapText="1"/>
    </xf>
    <xf numFmtId="0" fontId="4" fillId="3" borderId="2" xfId="0" applyFont="1" applyFill="1" applyBorder="1" applyAlignment="1">
      <alignment vertical="center" wrapText="1"/>
    </xf>
    <xf numFmtId="0" fontId="0" fillId="0" borderId="5" xfId="0" applyFont="1" applyFill="1" applyBorder="1" applyAlignment="1">
      <alignment horizontal="left" vertical="top" wrapText="1"/>
    </xf>
    <xf numFmtId="0" fontId="9" fillId="0" borderId="4" xfId="0" applyFont="1" applyBorder="1" applyAlignment="1">
      <alignment horizontal="center" vertical="center" wrapText="1"/>
    </xf>
    <xf numFmtId="0" fontId="9" fillId="0" borderId="4" xfId="0" applyFont="1" applyBorder="1" applyAlignment="1">
      <alignment horizontal="left" vertical="top" wrapText="1"/>
    </xf>
    <xf numFmtId="0" fontId="9" fillId="0" borderId="0" xfId="0" applyFont="1" applyAlignment="1">
      <alignment horizontal="left" vertical="center" wrapText="1"/>
    </xf>
    <xf numFmtId="0" fontId="43" fillId="8" borderId="4" xfId="0" applyFont="1" applyFill="1" applyBorder="1" applyAlignment="1">
      <alignment horizontal="center" vertical="center" wrapText="1"/>
    </xf>
  </cellXfs>
  <cellStyles count="5">
    <cellStyle name="Currency" xfId="3" builtinId="4"/>
    <cellStyle name="Followed Hyperlink" xfId="4" builtinId="9" customBuiltin="1"/>
    <cellStyle name="Hyperlink" xfId="1" builtinId="8" customBuiltin="1"/>
    <cellStyle name="Normal" xfId="0" builtinId="0"/>
    <cellStyle name="Percent" xfId="2" builtinId="5"/>
  </cellStyles>
  <dxfs count="2">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46504</xdr:rowOff>
    </xdr:from>
    <xdr:to>
      <xdr:col>6</xdr:col>
      <xdr:colOff>464483</xdr:colOff>
      <xdr:row>8</xdr:row>
      <xdr:rowOff>70597</xdr:rowOff>
    </xdr:to>
    <xdr:pic>
      <xdr:nvPicPr>
        <xdr:cNvPr id="3" name="Picture 2">
          <a:extLst>
            <a:ext uri="{FF2B5EF4-FFF2-40B4-BE49-F238E27FC236}">
              <a16:creationId xmlns:a16="http://schemas.microsoft.com/office/drawing/2014/main" id="{D98E98D5-D4FB-4904-99D8-3A28711F6296}"/>
            </a:ext>
          </a:extLst>
        </xdr:cNvPr>
        <xdr:cNvPicPr>
          <a:picLocks noChangeAspect="1"/>
        </xdr:cNvPicPr>
      </xdr:nvPicPr>
      <xdr:blipFill>
        <a:blip xmlns:r="http://schemas.openxmlformats.org/officeDocument/2006/relationships" r:embed="rId1"/>
        <a:stretch>
          <a:fillRect/>
        </a:stretch>
      </xdr:blipFill>
      <xdr:spPr>
        <a:xfrm>
          <a:off x="0" y="694204"/>
          <a:ext cx="5788958" cy="3205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103911</xdr:colOff>
      <xdr:row>9</xdr:row>
      <xdr:rowOff>207819</xdr:rowOff>
    </xdr:from>
    <xdr:to>
      <xdr:col>28</xdr:col>
      <xdr:colOff>73219</xdr:colOff>
      <xdr:row>35</xdr:row>
      <xdr:rowOff>190500</xdr:rowOff>
    </xdr:to>
    <xdr:pic>
      <xdr:nvPicPr>
        <xdr:cNvPr id="2" name="Picture 1">
          <a:extLst>
            <a:ext uri="{FF2B5EF4-FFF2-40B4-BE49-F238E27FC236}">
              <a16:creationId xmlns:a16="http://schemas.microsoft.com/office/drawing/2014/main" id="{4EF7841E-CBC0-4830-9238-28DC750B737E}"/>
            </a:ext>
          </a:extLst>
        </xdr:cNvPr>
        <xdr:cNvPicPr>
          <a:picLocks noChangeAspect="1"/>
        </xdr:cNvPicPr>
      </xdr:nvPicPr>
      <xdr:blipFill>
        <a:blip xmlns:r="http://schemas.openxmlformats.org/officeDocument/2006/relationships" r:embed="rId1"/>
        <a:stretch>
          <a:fillRect/>
        </a:stretch>
      </xdr:blipFill>
      <xdr:spPr>
        <a:xfrm>
          <a:off x="17439411" y="1911113"/>
          <a:ext cx="7096249" cy="68518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86592</xdr:colOff>
      <xdr:row>6</xdr:row>
      <xdr:rowOff>17319</xdr:rowOff>
    </xdr:from>
    <xdr:to>
      <xdr:col>28</xdr:col>
      <xdr:colOff>93532</xdr:colOff>
      <xdr:row>33</xdr:row>
      <xdr:rowOff>190500</xdr:rowOff>
    </xdr:to>
    <xdr:pic>
      <xdr:nvPicPr>
        <xdr:cNvPr id="2" name="Picture 1">
          <a:extLst>
            <a:ext uri="{FF2B5EF4-FFF2-40B4-BE49-F238E27FC236}">
              <a16:creationId xmlns:a16="http://schemas.microsoft.com/office/drawing/2014/main" id="{F30FD720-D4D0-4BA2-9FAF-25FFC30E29D7}"/>
            </a:ext>
          </a:extLst>
        </xdr:cNvPr>
        <xdr:cNvPicPr>
          <a:picLocks noChangeAspect="1"/>
        </xdr:cNvPicPr>
      </xdr:nvPicPr>
      <xdr:blipFill>
        <a:blip xmlns:r="http://schemas.openxmlformats.org/officeDocument/2006/relationships" r:embed="rId1"/>
        <a:stretch>
          <a:fillRect/>
        </a:stretch>
      </xdr:blipFill>
      <xdr:spPr>
        <a:xfrm>
          <a:off x="16917827" y="1160319"/>
          <a:ext cx="7133881" cy="690791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5E4AE04-BAFE-4A27-B1ED-FDAAC35CD3B8}" name="Table1" displayName="Table1" ref="A1:A14" totalsRowShown="0" dataDxfId="1">
  <autoFilter ref="A1:A14" xr:uid="{2F2C072E-DF01-4C0F-91D0-5112E787A1D7}"/>
  <tableColumns count="1">
    <tableColumn id="1" xr3:uid="{BAE31714-02E8-4596-84D4-95858EB2EC79}" name="Choose Professional Provider Type"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CFB6BE7-4FA9-4526-A970-9729A9F2253D}" name="Table3" displayName="Table3" ref="F2:F16" totalsRowShown="0">
  <autoFilter ref="F2:F16" xr:uid="{32E20E8B-DDB5-41F5-8BB5-309561F57C98}"/>
  <tableColumns count="1">
    <tableColumn id="1" xr3:uid="{766BA2BB-4C1A-4BC5-B37E-55E8EDC7BC83}"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s.wisconsin.gov/business/allow-cost-manual.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forwardhealth.wi.gov/kw/pdf/2014-42.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forwardhealth.wi.gov/kw/pdf/2014-42.pdf" TargetMode="External"/></Relationships>
</file>

<file path=xl/worksheets/_rels/sheet2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C52CF-C5A9-45B4-B08C-65CEFAC67EB5}">
  <sheetPr>
    <tabColor theme="8" tint="0.79998168889431442"/>
    <pageSetUpPr fitToPage="1"/>
  </sheetPr>
  <dimension ref="A1:AW29"/>
  <sheetViews>
    <sheetView showGridLines="0" zoomScaleNormal="100" workbookViewId="0">
      <selection sqref="A1:J1"/>
    </sheetView>
  </sheetViews>
  <sheetFormatPr defaultRowHeight="15" x14ac:dyDescent="0.25"/>
  <cols>
    <col min="1" max="1" width="2.7109375" style="125" customWidth="1"/>
    <col min="2" max="2" width="23.42578125" style="196" customWidth="1"/>
    <col min="3" max="3" width="26.28515625" style="125" customWidth="1"/>
    <col min="4" max="6" width="9.140625" style="125"/>
    <col min="7" max="7" width="7.7109375" style="125" customWidth="1"/>
    <col min="8" max="8" width="4.28515625" style="125" customWidth="1"/>
    <col min="9" max="9" width="6.28515625" style="125" customWidth="1"/>
    <col min="10" max="10" width="1.7109375" style="125" customWidth="1"/>
    <col min="11" max="11" width="4.42578125" style="125" customWidth="1"/>
    <col min="12" max="12" width="9.140625" style="125" customWidth="1"/>
    <col min="13" max="16384" width="9.140625" style="125"/>
  </cols>
  <sheetData>
    <row r="1" spans="1:49" ht="18" customHeight="1" x14ac:dyDescent="0.35">
      <c r="A1" s="206" t="s">
        <v>242</v>
      </c>
      <c r="B1" s="206"/>
      <c r="C1" s="206"/>
      <c r="D1" s="206"/>
      <c r="E1" s="206"/>
      <c r="F1" s="206"/>
      <c r="G1" s="206"/>
      <c r="H1" s="206"/>
      <c r="I1" s="206"/>
      <c r="J1" s="206"/>
    </row>
    <row r="2" spans="1:49" s="38" customFormat="1" ht="19.149999999999999" customHeight="1" x14ac:dyDescent="0.25">
      <c r="A2" s="205" t="s">
        <v>208</v>
      </c>
      <c r="B2" s="205"/>
      <c r="C2" s="205"/>
      <c r="D2" s="205"/>
      <c r="E2" s="205"/>
      <c r="F2" s="205"/>
      <c r="G2" s="205"/>
      <c r="H2" s="205"/>
      <c r="I2" s="205"/>
      <c r="J2" s="205"/>
      <c r="K2" s="140"/>
      <c r="L2" s="140"/>
      <c r="M2" s="140"/>
      <c r="N2" s="5"/>
      <c r="O2" s="5"/>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row>
    <row r="3" spans="1:49" s="38" customFormat="1" ht="14.45" customHeight="1" x14ac:dyDescent="0.25">
      <c r="A3" s="199" t="s">
        <v>188</v>
      </c>
      <c r="B3" s="199"/>
      <c r="C3" s="173"/>
      <c r="D3" s="173"/>
      <c r="E3" s="173"/>
      <c r="F3" s="173"/>
      <c r="G3" s="173"/>
      <c r="H3" s="173"/>
      <c r="I3" s="173"/>
      <c r="J3" s="173"/>
      <c r="K3" s="173"/>
      <c r="L3" s="173"/>
      <c r="M3" s="173"/>
      <c r="N3" s="5"/>
      <c r="O3" s="5"/>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row>
    <row r="4" spans="1:49" s="38" customFormat="1" ht="14.45" customHeight="1" x14ac:dyDescent="0.25">
      <c r="A4" s="200"/>
      <c r="B4" s="200"/>
      <c r="C4" s="173"/>
      <c r="D4" s="173"/>
      <c r="E4" s="173"/>
      <c r="F4" s="173"/>
      <c r="G4" s="173"/>
      <c r="H4" s="173"/>
      <c r="I4" s="173"/>
      <c r="J4" s="173"/>
      <c r="K4" s="173"/>
      <c r="L4" s="173"/>
      <c r="M4" s="173"/>
      <c r="N4" s="5"/>
      <c r="O4" s="5"/>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row>
    <row r="5" spans="1:49" s="38" customFormat="1" ht="14.45" customHeight="1" x14ac:dyDescent="0.25">
      <c r="A5" s="200"/>
      <c r="B5" s="200"/>
      <c r="C5" s="173"/>
      <c r="D5" s="173"/>
      <c r="E5" s="173"/>
      <c r="F5" s="173"/>
      <c r="G5" s="173"/>
      <c r="H5" s="173"/>
      <c r="I5" s="173"/>
      <c r="J5" s="173"/>
      <c r="K5" s="173"/>
      <c r="L5" s="173"/>
      <c r="M5" s="173"/>
      <c r="N5" s="5"/>
      <c r="O5" s="5"/>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row>
    <row r="6" spans="1:49" s="38" customFormat="1" ht="14.45" customHeight="1" x14ac:dyDescent="0.25">
      <c r="A6" s="200"/>
      <c r="B6" s="200"/>
      <c r="C6" s="173"/>
      <c r="D6" s="173"/>
      <c r="E6" s="173"/>
      <c r="F6" s="173"/>
      <c r="G6" s="173"/>
      <c r="H6" s="173"/>
      <c r="I6" s="173"/>
      <c r="J6" s="173"/>
      <c r="K6" s="173"/>
      <c r="L6" s="173"/>
      <c r="M6" s="173"/>
      <c r="N6" s="5"/>
      <c r="O6" s="5"/>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row>
    <row r="7" spans="1:49" s="38" customFormat="1" ht="14.45" customHeight="1" x14ac:dyDescent="0.25">
      <c r="A7" s="200"/>
      <c r="B7" s="200"/>
      <c r="C7" s="173"/>
      <c r="D7" s="173"/>
      <c r="E7" s="173"/>
      <c r="F7" s="173"/>
      <c r="G7" s="173"/>
      <c r="H7" s="173"/>
      <c r="I7" s="173"/>
      <c r="J7" s="173"/>
      <c r="K7" s="173"/>
      <c r="L7" s="173"/>
      <c r="M7" s="173"/>
      <c r="N7" s="5"/>
      <c r="O7" s="5"/>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row>
    <row r="8" spans="1:49" s="38" customFormat="1" ht="193.9" customHeight="1" x14ac:dyDescent="0.25">
      <c r="A8" s="200"/>
      <c r="B8" s="200"/>
      <c r="C8" s="173"/>
      <c r="D8" s="173"/>
      <c r="E8" s="173"/>
      <c r="F8" s="173"/>
      <c r="G8" s="173"/>
      <c r="H8" s="173"/>
      <c r="I8" s="173"/>
      <c r="J8" s="173"/>
      <c r="K8" s="173"/>
      <c r="L8" s="173"/>
      <c r="M8" s="173"/>
      <c r="N8" s="5"/>
      <c r="O8" s="5"/>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row>
    <row r="9" spans="1:49" ht="15.75" x14ac:dyDescent="0.25">
      <c r="A9" s="209" t="s">
        <v>101</v>
      </c>
      <c r="B9" s="209"/>
    </row>
    <row r="10" spans="1:49" ht="9" customHeight="1" x14ac:dyDescent="0.25"/>
    <row r="11" spans="1:49" ht="22.5" customHeight="1" x14ac:dyDescent="0.25">
      <c r="A11" s="201">
        <v>1</v>
      </c>
      <c r="B11" s="202" t="s">
        <v>130</v>
      </c>
      <c r="C11" s="203" t="s">
        <v>144</v>
      </c>
      <c r="D11" s="204" t="s">
        <v>145</v>
      </c>
    </row>
    <row r="12" spans="1:49" ht="61.15" customHeight="1" x14ac:dyDescent="0.25">
      <c r="A12" s="201">
        <v>2</v>
      </c>
      <c r="B12" s="210" t="s">
        <v>209</v>
      </c>
      <c r="C12" s="210"/>
      <c r="D12" s="210"/>
      <c r="E12" s="210"/>
      <c r="F12" s="210"/>
      <c r="G12" s="210"/>
      <c r="H12" s="210"/>
      <c r="I12" s="210"/>
      <c r="J12" s="210"/>
      <c r="K12" s="210"/>
    </row>
    <row r="13" spans="1:49" ht="8.25" customHeight="1" x14ac:dyDescent="0.25">
      <c r="A13" s="201"/>
      <c r="B13" s="202"/>
      <c r="C13" s="202"/>
      <c r="D13" s="202"/>
      <c r="E13" s="202"/>
      <c r="F13" s="202"/>
      <c r="G13" s="202"/>
      <c r="H13" s="202"/>
      <c r="I13" s="202"/>
      <c r="J13" s="202"/>
      <c r="K13" s="202"/>
    </row>
    <row r="14" spans="1:49" ht="15" customHeight="1" x14ac:dyDescent="0.25">
      <c r="A14" s="201">
        <v>3</v>
      </c>
      <c r="B14" s="210" t="s">
        <v>199</v>
      </c>
      <c r="C14" s="210"/>
      <c r="D14" s="210"/>
      <c r="E14" s="210"/>
      <c r="F14" s="210"/>
      <c r="G14" s="210"/>
      <c r="H14" s="211" t="s">
        <v>133</v>
      </c>
      <c r="I14" s="211"/>
      <c r="J14" s="202"/>
      <c r="K14" s="202"/>
    </row>
    <row r="15" spans="1:49" ht="14.25" customHeight="1" x14ac:dyDescent="0.25">
      <c r="A15" s="201"/>
      <c r="B15" s="210" t="s">
        <v>135</v>
      </c>
      <c r="C15" s="210"/>
      <c r="D15" s="210"/>
      <c r="E15" s="210"/>
      <c r="F15" s="210"/>
      <c r="G15" s="210"/>
      <c r="H15" s="210"/>
      <c r="I15" s="210"/>
      <c r="J15" s="202"/>
      <c r="K15" s="202"/>
    </row>
    <row r="16" spans="1:49" ht="12" customHeight="1" x14ac:dyDescent="0.25">
      <c r="B16" s="208"/>
      <c r="C16" s="208"/>
      <c r="D16" s="208"/>
      <c r="E16" s="208"/>
      <c r="F16" s="208"/>
      <c r="G16" s="208"/>
      <c r="H16" s="208"/>
      <c r="I16" s="208"/>
      <c r="J16" s="208"/>
      <c r="K16" s="208"/>
    </row>
    <row r="17" spans="2:11" x14ac:dyDescent="0.25">
      <c r="B17" s="207" t="s">
        <v>132</v>
      </c>
      <c r="C17" s="208"/>
      <c r="D17" s="208"/>
      <c r="E17" s="208"/>
      <c r="F17" s="208"/>
      <c r="G17" s="208"/>
      <c r="H17" s="208"/>
      <c r="I17" s="208"/>
      <c r="J17" s="208"/>
      <c r="K17" s="208"/>
    </row>
    <row r="18" spans="2:11" x14ac:dyDescent="0.25">
      <c r="B18" s="208"/>
      <c r="C18" s="208"/>
      <c r="D18" s="208"/>
      <c r="E18" s="208"/>
      <c r="F18" s="208"/>
      <c r="G18" s="208"/>
      <c r="H18" s="208"/>
      <c r="I18" s="208"/>
      <c r="J18" s="208"/>
      <c r="K18" s="208"/>
    </row>
    <row r="19" spans="2:11" x14ac:dyDescent="0.25">
      <c r="B19" s="125"/>
      <c r="C19" s="127"/>
    </row>
    <row r="20" spans="2:11" x14ac:dyDescent="0.25">
      <c r="B20" s="125"/>
      <c r="C20" s="127"/>
    </row>
    <row r="21" spans="2:11" x14ac:dyDescent="0.25">
      <c r="B21" s="125"/>
      <c r="C21" s="127"/>
    </row>
    <row r="22" spans="2:11" x14ac:dyDescent="0.25">
      <c r="B22" s="125"/>
      <c r="C22" s="127"/>
    </row>
    <row r="23" spans="2:11" x14ac:dyDescent="0.25">
      <c r="B23" s="125"/>
      <c r="C23" s="127"/>
    </row>
    <row r="24" spans="2:11" x14ac:dyDescent="0.25">
      <c r="B24" s="125"/>
      <c r="C24" s="127"/>
    </row>
    <row r="25" spans="2:11" x14ac:dyDescent="0.25">
      <c r="B25" s="125"/>
      <c r="C25" s="127"/>
    </row>
    <row r="26" spans="2:11" x14ac:dyDescent="0.25">
      <c r="B26" s="125"/>
      <c r="C26" s="127"/>
    </row>
    <row r="27" spans="2:11" x14ac:dyDescent="0.25">
      <c r="B27" s="125"/>
      <c r="C27" s="127"/>
    </row>
    <row r="28" spans="2:11" x14ac:dyDescent="0.25">
      <c r="B28" s="41"/>
      <c r="C28" s="127"/>
    </row>
    <row r="29" spans="2:11" x14ac:dyDescent="0.25">
      <c r="C29" s="127"/>
    </row>
  </sheetData>
  <sheetProtection algorithmName="SHA-512" hashValue="MITVLXkNZLG9KGNBz3TVw/lyxWBWpCc30jWrWFEJg+KuyeD+P3P5PxLA4BVSD0hVKbkXQu0XlXAwOmtLTxK+dA==" saltValue="LpmTZ7f/ZfSDZERGDvNxUw==" spinCount="100000" sheet="1" objects="1" scenarios="1"/>
  <mergeCells count="10">
    <mergeCell ref="A2:J2"/>
    <mergeCell ref="A1:J1"/>
    <mergeCell ref="B17:K17"/>
    <mergeCell ref="B18:K18"/>
    <mergeCell ref="A9:B9"/>
    <mergeCell ref="B12:K12"/>
    <mergeCell ref="B16:K16"/>
    <mergeCell ref="B14:G14"/>
    <mergeCell ref="H14:I14"/>
    <mergeCell ref="B15:I15"/>
  </mergeCells>
  <hyperlinks>
    <hyperlink ref="C11" location="'Program and Overhead Costs'!Print_Area" display="Program and Overhead Costs" xr:uid="{F1051F43-01D5-4E9C-92A5-AF95B08C325E}"/>
    <hyperlink ref="B17" r:id="rId1" xr:uid="{D07D89B0-8B65-429F-A398-E887EE76DF62}"/>
    <hyperlink ref="H14:I14" location="Summary!A1" display="&quot;Summary&quot;, " xr:uid="{FE495B3B-8568-43D7-9CC8-BD877C7A3501}"/>
  </hyperlinks>
  <pageMargins left="0.25" right="0.2" top="0.25" bottom="0.25" header="0.3" footer="0.3"/>
  <pageSetup scale="9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D13BB-CFBA-4442-9EC4-EDD4060EAFB3}">
  <sheetPr>
    <tabColor theme="8" tint="0.79998168889431442"/>
    <pageSetUpPr fitToPage="1"/>
  </sheetPr>
  <dimension ref="A1:AX146"/>
  <sheetViews>
    <sheetView showGridLines="0" zoomScale="85" zoomScaleNormal="85" workbookViewId="0">
      <selection activeCell="E7" sqref="E7:F7"/>
    </sheetView>
  </sheetViews>
  <sheetFormatPr defaultColWidth="8.85546875" defaultRowHeight="15" x14ac:dyDescent="0.25"/>
  <cols>
    <col min="1" max="1" width="2.7109375" style="38" customWidth="1"/>
    <col min="2" max="2" width="1.85546875" style="38" customWidth="1"/>
    <col min="3" max="3" width="1.42578125" style="38" customWidth="1"/>
    <col min="4" max="4" width="29.140625" style="38" customWidth="1"/>
    <col min="5" max="5" width="23.85546875" style="38" customWidth="1"/>
    <col min="6" max="6" width="17.5703125" style="38" customWidth="1"/>
    <col min="7" max="7" width="10.7109375" style="38" hidden="1" customWidth="1"/>
    <col min="8" max="8" width="16.140625" style="38" customWidth="1"/>
    <col min="9" max="9" width="8.140625" style="38" customWidth="1"/>
    <col min="10" max="10" width="12.28515625" style="38" customWidth="1"/>
    <col min="11" max="11" width="19.42578125" style="38" customWidth="1"/>
    <col min="12" max="12" width="15" style="38" customWidth="1"/>
    <col min="13" max="13" width="12.140625" style="38" customWidth="1"/>
    <col min="14" max="15" width="1.7109375" style="41" customWidth="1"/>
    <col min="16" max="50" width="8.85546875" style="41"/>
    <col min="51" max="16384" width="8.85546875" style="38"/>
  </cols>
  <sheetData>
    <row r="1" spans="1:50" x14ac:dyDescent="0.25">
      <c r="B1" s="39"/>
      <c r="C1" s="39"/>
      <c r="D1" s="39"/>
      <c r="E1" s="39"/>
      <c r="F1" s="39"/>
      <c r="G1" s="39"/>
      <c r="H1" s="39"/>
      <c r="I1" s="39"/>
      <c r="J1" s="39"/>
      <c r="K1" s="39"/>
      <c r="L1" s="39"/>
      <c r="M1" s="39"/>
      <c r="N1" s="40"/>
      <c r="O1" s="40"/>
    </row>
    <row r="2" spans="1:50" ht="6.6" customHeight="1" x14ac:dyDescent="0.25">
      <c r="B2" s="42"/>
      <c r="O2" s="43"/>
    </row>
    <row r="3" spans="1:50" ht="27" customHeight="1" x14ac:dyDescent="0.25">
      <c r="A3" s="44"/>
      <c r="C3" s="224" t="s">
        <v>144</v>
      </c>
      <c r="D3" s="224"/>
      <c r="E3" s="224"/>
      <c r="F3" s="224"/>
      <c r="G3" s="224"/>
      <c r="H3" s="224"/>
      <c r="I3" s="224"/>
      <c r="J3" s="224"/>
      <c r="K3" s="224"/>
      <c r="L3" s="224"/>
      <c r="M3" s="224"/>
      <c r="N3" s="224"/>
      <c r="P3" s="45"/>
    </row>
    <row r="4" spans="1:50" ht="17.25" customHeight="1" x14ac:dyDescent="0.3">
      <c r="A4" s="44"/>
      <c r="C4" s="46"/>
      <c r="D4" s="188" t="s">
        <v>214</v>
      </c>
      <c r="E4" s="5"/>
      <c r="F4" s="5"/>
      <c r="G4" s="5"/>
      <c r="H4" s="5"/>
      <c r="I4" s="5"/>
      <c r="J4" s="5"/>
      <c r="K4" s="5"/>
      <c r="L4" s="5"/>
      <c r="M4" s="47"/>
      <c r="N4" s="5"/>
      <c r="P4" s="45"/>
    </row>
    <row r="5" spans="1:50" ht="6.6" customHeight="1" x14ac:dyDescent="0.3">
      <c r="A5" s="44"/>
      <c r="C5" s="46"/>
      <c r="D5" s="15"/>
      <c r="E5" s="5"/>
      <c r="F5" s="5"/>
      <c r="G5" s="5"/>
      <c r="H5" s="5"/>
      <c r="I5" s="5"/>
      <c r="J5" s="5"/>
      <c r="K5" s="5"/>
      <c r="L5" s="5"/>
      <c r="M5" s="47"/>
      <c r="N5" s="5"/>
      <c r="P5" s="45"/>
    </row>
    <row r="6" spans="1:50" ht="6" customHeight="1" x14ac:dyDescent="0.25">
      <c r="A6" s="44"/>
      <c r="C6" s="46"/>
      <c r="D6" s="5"/>
      <c r="E6" s="5"/>
      <c r="F6" s="5"/>
      <c r="G6" s="5"/>
      <c r="H6" s="5"/>
      <c r="I6" s="5"/>
      <c r="J6" s="5"/>
      <c r="K6" s="5"/>
      <c r="L6" s="5"/>
      <c r="M6" s="5"/>
      <c r="N6" s="5"/>
      <c r="P6" s="45"/>
    </row>
    <row r="7" spans="1:50" ht="22.15" customHeight="1" x14ac:dyDescent="0.25">
      <c r="A7" s="44"/>
      <c r="C7" s="46"/>
      <c r="D7" s="8" t="s">
        <v>61</v>
      </c>
      <c r="E7" s="225"/>
      <c r="F7" s="225"/>
      <c r="G7" s="6" t="s">
        <v>32</v>
      </c>
      <c r="H7" s="7"/>
      <c r="I7" s="7"/>
      <c r="J7" s="7"/>
      <c r="K7" s="5"/>
      <c r="L7" s="5"/>
      <c r="M7" s="5"/>
      <c r="N7" s="5"/>
      <c r="P7" s="45"/>
    </row>
    <row r="8" spans="1:50" ht="18" customHeight="1" x14ac:dyDescent="0.25">
      <c r="A8" s="44"/>
      <c r="C8" s="46"/>
      <c r="D8" s="8"/>
      <c r="E8" s="231" t="s">
        <v>31</v>
      </c>
      <c r="F8" s="231"/>
      <c r="G8" s="231"/>
      <c r="H8" s="231"/>
      <c r="I8" s="231"/>
      <c r="J8" s="231"/>
      <c r="K8" s="231"/>
      <c r="L8" s="231"/>
      <c r="M8" s="231"/>
      <c r="N8" s="5"/>
      <c r="P8" s="45"/>
    </row>
    <row r="9" spans="1:50" ht="22.15" customHeight="1" x14ac:dyDescent="0.25">
      <c r="A9" s="44"/>
      <c r="C9" s="46"/>
      <c r="D9" s="8" t="s">
        <v>17</v>
      </c>
      <c r="E9" s="226"/>
      <c r="F9" s="226"/>
      <c r="G9" s="226"/>
      <c r="H9" s="226"/>
      <c r="I9" s="5"/>
      <c r="J9" s="124" t="s">
        <v>131</v>
      </c>
      <c r="K9" s="134" t="s">
        <v>101</v>
      </c>
      <c r="L9" s="5"/>
      <c r="M9" s="5"/>
      <c r="N9" s="5"/>
      <c r="P9" s="45"/>
    </row>
    <row r="10" spans="1:50" ht="6.6" customHeight="1" x14ac:dyDescent="0.25">
      <c r="A10" s="44"/>
      <c r="C10" s="46"/>
      <c r="D10" s="8"/>
      <c r="E10" s="48"/>
      <c r="F10" s="48"/>
      <c r="G10" s="48"/>
      <c r="H10" s="48"/>
      <c r="I10" s="5"/>
      <c r="J10" s="5"/>
      <c r="K10" s="5"/>
      <c r="L10" s="5"/>
      <c r="M10" s="5"/>
      <c r="N10" s="5"/>
      <c r="P10" s="45"/>
    </row>
    <row r="11" spans="1:50" s="41" customFormat="1" ht="5.45" customHeight="1" x14ac:dyDescent="0.25">
      <c r="A11" s="49"/>
      <c r="C11" s="5"/>
      <c r="D11" s="14"/>
      <c r="E11" s="48"/>
      <c r="F11" s="48"/>
      <c r="G11" s="48"/>
      <c r="H11" s="48"/>
      <c r="I11" s="5"/>
      <c r="J11" s="5"/>
      <c r="K11" s="5"/>
      <c r="L11" s="5"/>
      <c r="M11" s="5"/>
      <c r="N11" s="5"/>
      <c r="P11" s="45"/>
    </row>
    <row r="12" spans="1:50" ht="18.600000000000001" customHeight="1" x14ac:dyDescent="0.3">
      <c r="A12" s="44"/>
      <c r="C12" s="4"/>
      <c r="D12" s="227" t="s">
        <v>48</v>
      </c>
      <c r="E12" s="227"/>
      <c r="F12" s="4"/>
      <c r="G12" s="4"/>
      <c r="H12" s="4"/>
      <c r="I12" s="4"/>
      <c r="J12" s="4"/>
      <c r="K12" s="132" t="s">
        <v>137</v>
      </c>
      <c r="L12" s="4"/>
      <c r="M12" s="4"/>
      <c r="N12" s="4"/>
      <c r="P12" s="45"/>
    </row>
    <row r="13" spans="1:50" ht="10.5" customHeight="1" x14ac:dyDescent="0.25">
      <c r="A13" s="44"/>
      <c r="C13" s="4"/>
      <c r="D13" s="230" t="s">
        <v>216</v>
      </c>
      <c r="E13" s="230"/>
      <c r="F13" s="230"/>
      <c r="G13" s="230"/>
      <c r="H13" s="230"/>
      <c r="I13" s="230"/>
      <c r="J13" s="230"/>
      <c r="K13" s="230"/>
      <c r="L13" s="230"/>
      <c r="M13" s="230"/>
      <c r="N13" s="4"/>
      <c r="P13" s="45"/>
      <c r="AX13" s="38"/>
    </row>
    <row r="14" spans="1:50" ht="61.9" customHeight="1" x14ac:dyDescent="0.25">
      <c r="A14" s="44"/>
      <c r="C14" s="4"/>
      <c r="D14" s="130"/>
      <c r="E14" s="131"/>
      <c r="F14" s="55" t="s">
        <v>52</v>
      </c>
      <c r="G14" s="228" t="s">
        <v>50</v>
      </c>
      <c r="H14" s="229"/>
      <c r="I14" s="229"/>
      <c r="J14" s="229"/>
      <c r="K14" s="229"/>
      <c r="L14" s="229"/>
      <c r="M14" s="229"/>
      <c r="N14" s="56"/>
      <c r="P14" s="45"/>
      <c r="AX14" s="38"/>
    </row>
    <row r="15" spans="1:50" ht="18" customHeight="1" x14ac:dyDescent="0.25">
      <c r="A15" s="44"/>
      <c r="C15" s="4"/>
      <c r="D15" s="232" t="s">
        <v>83</v>
      </c>
      <c r="E15" s="233"/>
      <c r="F15" s="20"/>
      <c r="G15" s="234"/>
      <c r="H15" s="235"/>
      <c r="I15" s="235"/>
      <c r="J15" s="235"/>
      <c r="K15" s="235"/>
      <c r="L15" s="235"/>
      <c r="M15" s="235"/>
      <c r="N15" s="57"/>
      <c r="P15" s="45"/>
      <c r="AX15" s="38"/>
    </row>
    <row r="16" spans="1:50" ht="18" customHeight="1" x14ac:dyDescent="0.25">
      <c r="A16" s="44"/>
      <c r="C16" s="4"/>
      <c r="D16" s="232" t="s">
        <v>84</v>
      </c>
      <c r="E16" s="249"/>
      <c r="F16" s="20"/>
      <c r="G16" s="234"/>
      <c r="H16" s="235"/>
      <c r="I16" s="235"/>
      <c r="J16" s="235"/>
      <c r="K16" s="235"/>
      <c r="L16" s="235"/>
      <c r="M16" s="235"/>
      <c r="N16" s="57"/>
      <c r="P16" s="45"/>
      <c r="AX16" s="38"/>
    </row>
    <row r="17" spans="1:50" ht="18" customHeight="1" x14ac:dyDescent="0.25">
      <c r="A17" s="44"/>
      <c r="C17" s="4"/>
      <c r="D17" s="232" t="s">
        <v>49</v>
      </c>
      <c r="E17" s="249"/>
      <c r="F17" s="20"/>
      <c r="G17" s="234"/>
      <c r="H17" s="235"/>
      <c r="I17" s="235"/>
      <c r="J17" s="235"/>
      <c r="K17" s="235"/>
      <c r="L17" s="235"/>
      <c r="M17" s="235"/>
      <c r="N17" s="57"/>
      <c r="P17" s="45"/>
      <c r="AX17" s="38"/>
    </row>
    <row r="18" spans="1:50" ht="18" customHeight="1" x14ac:dyDescent="0.25">
      <c r="A18" s="44"/>
      <c r="C18" s="4"/>
      <c r="D18" s="232" t="s">
        <v>85</v>
      </c>
      <c r="E18" s="233"/>
      <c r="F18" s="20"/>
      <c r="G18" s="234"/>
      <c r="H18" s="235"/>
      <c r="I18" s="235"/>
      <c r="J18" s="235"/>
      <c r="K18" s="235"/>
      <c r="L18" s="235"/>
      <c r="M18" s="235"/>
      <c r="N18" s="57"/>
      <c r="P18" s="45"/>
      <c r="AX18" s="38"/>
    </row>
    <row r="19" spans="1:50" ht="18" customHeight="1" x14ac:dyDescent="0.25">
      <c r="A19" s="44"/>
      <c r="B19" s="116"/>
      <c r="C19" s="4"/>
      <c r="D19" s="232" t="s">
        <v>1</v>
      </c>
      <c r="E19" s="233"/>
      <c r="F19" s="20"/>
      <c r="G19" s="234"/>
      <c r="H19" s="235"/>
      <c r="I19" s="235"/>
      <c r="J19" s="235"/>
      <c r="K19" s="235"/>
      <c r="L19" s="235"/>
      <c r="M19" s="235"/>
      <c r="N19" s="57"/>
      <c r="P19" s="45"/>
      <c r="T19" s="41" t="s">
        <v>73</v>
      </c>
      <c r="AX19" s="38"/>
    </row>
    <row r="20" spans="1:50" ht="18" customHeight="1" x14ac:dyDescent="0.25">
      <c r="A20" s="44"/>
      <c r="C20" s="4"/>
      <c r="D20" s="232" t="s">
        <v>67</v>
      </c>
      <c r="E20" s="233"/>
      <c r="F20" s="20"/>
      <c r="G20" s="234"/>
      <c r="H20" s="235"/>
      <c r="I20" s="235"/>
      <c r="J20" s="235"/>
      <c r="K20" s="235"/>
      <c r="L20" s="235"/>
      <c r="M20" s="235"/>
      <c r="N20" s="57"/>
      <c r="P20" s="45"/>
      <c r="AX20" s="38"/>
    </row>
    <row r="21" spans="1:50" ht="18" customHeight="1" thickBot="1" x14ac:dyDescent="0.3">
      <c r="A21" s="44"/>
      <c r="C21" s="4"/>
      <c r="D21" s="232" t="s">
        <v>67</v>
      </c>
      <c r="E21" s="233"/>
      <c r="F21" s="21"/>
      <c r="G21" s="234"/>
      <c r="H21" s="235"/>
      <c r="I21" s="235"/>
      <c r="J21" s="235"/>
      <c r="K21" s="235"/>
      <c r="L21" s="235"/>
      <c r="M21" s="235"/>
      <c r="N21" s="57"/>
      <c r="P21" s="45"/>
      <c r="AX21" s="38"/>
    </row>
    <row r="22" spans="1:50" ht="18" customHeight="1" thickBot="1" x14ac:dyDescent="0.3">
      <c r="A22" s="44"/>
      <c r="C22" s="4"/>
      <c r="D22" s="238" t="s">
        <v>51</v>
      </c>
      <c r="E22" s="239"/>
      <c r="F22" s="54">
        <f>SUM(F15:F21)</f>
        <v>0</v>
      </c>
      <c r="G22" s="240"/>
      <c r="H22" s="241"/>
      <c r="I22" s="241"/>
      <c r="J22" s="241"/>
      <c r="K22" s="241"/>
      <c r="L22" s="241"/>
      <c r="M22" s="241"/>
      <c r="N22" s="241"/>
      <c r="P22" s="45"/>
      <c r="AX22" s="38"/>
    </row>
    <row r="23" spans="1:50" ht="6" customHeight="1" x14ac:dyDescent="0.25">
      <c r="A23" s="44"/>
      <c r="C23" s="46"/>
      <c r="D23" s="5"/>
      <c r="E23" s="58"/>
      <c r="F23" s="59"/>
      <c r="G23" s="59"/>
      <c r="H23" s="60"/>
      <c r="I23" s="60"/>
      <c r="J23" s="60"/>
      <c r="K23" s="60"/>
      <c r="L23" s="60"/>
      <c r="M23" s="60"/>
      <c r="N23" s="60"/>
      <c r="P23" s="45"/>
    </row>
    <row r="24" spans="1:50" ht="18.600000000000001" customHeight="1" x14ac:dyDescent="0.3">
      <c r="A24" s="44"/>
      <c r="C24" s="61"/>
      <c r="D24" s="242" t="s">
        <v>191</v>
      </c>
      <c r="E24" s="242"/>
      <c r="F24" s="242"/>
      <c r="G24" s="242"/>
      <c r="H24" s="119"/>
      <c r="I24" s="119"/>
      <c r="J24" s="119"/>
      <c r="K24" s="120" t="s">
        <v>137</v>
      </c>
      <c r="L24" s="62"/>
      <c r="M24" s="62"/>
      <c r="N24" s="62"/>
      <c r="P24" s="45"/>
    </row>
    <row r="25" spans="1:50" ht="5.45" customHeight="1" x14ac:dyDescent="0.3">
      <c r="A25" s="44"/>
      <c r="C25" s="61"/>
      <c r="D25" s="19"/>
      <c r="E25" s="19"/>
      <c r="F25" s="63"/>
      <c r="G25" s="63"/>
      <c r="H25" s="63"/>
      <c r="I25" s="63"/>
      <c r="J25" s="63"/>
      <c r="K25" s="63"/>
      <c r="L25" s="62"/>
      <c r="M25" s="62"/>
      <c r="N25" s="62"/>
      <c r="P25" s="45"/>
    </row>
    <row r="26" spans="1:50" ht="31.5" customHeight="1" x14ac:dyDescent="0.3">
      <c r="A26" s="44"/>
      <c r="C26" s="61"/>
      <c r="D26" s="19"/>
      <c r="E26" s="183" t="s">
        <v>211</v>
      </c>
      <c r="F26" s="220"/>
      <c r="G26" s="220"/>
      <c r="H26" s="187" t="s">
        <v>212</v>
      </c>
      <c r="I26" s="215"/>
      <c r="J26" s="215"/>
      <c r="K26" s="215"/>
      <c r="L26" s="215"/>
      <c r="M26" s="215"/>
      <c r="N26" s="62"/>
      <c r="P26" s="45"/>
    </row>
    <row r="27" spans="1:50" ht="45" customHeight="1" x14ac:dyDescent="0.25">
      <c r="A27" s="44"/>
      <c r="C27" s="61"/>
      <c r="D27" s="64"/>
      <c r="E27" s="64"/>
      <c r="F27" s="216" t="s">
        <v>213</v>
      </c>
      <c r="G27" s="217"/>
      <c r="H27" s="174" t="s">
        <v>193</v>
      </c>
      <c r="I27" s="243" t="s">
        <v>50</v>
      </c>
      <c r="J27" s="244"/>
      <c r="K27" s="244"/>
      <c r="L27" s="244"/>
      <c r="M27" s="245"/>
      <c r="N27" s="65"/>
      <c r="P27" s="45"/>
    </row>
    <row r="28" spans="1:50" ht="18" customHeight="1" x14ac:dyDescent="0.25">
      <c r="A28" s="44"/>
      <c r="C28" s="61"/>
      <c r="D28" s="221" t="s">
        <v>53</v>
      </c>
      <c r="E28" s="221"/>
      <c r="F28" s="218"/>
      <c r="G28" s="219"/>
      <c r="H28" s="176">
        <f t="shared" ref="H28:H41" si="0">F28*$F$26</f>
        <v>0</v>
      </c>
      <c r="I28" s="212"/>
      <c r="J28" s="213"/>
      <c r="K28" s="213"/>
      <c r="L28" s="213"/>
      <c r="M28" s="214"/>
      <c r="N28" s="66"/>
      <c r="P28" s="45"/>
    </row>
    <row r="29" spans="1:50" s="41" customFormat="1" ht="18" customHeight="1" x14ac:dyDescent="0.25">
      <c r="A29" s="44"/>
      <c r="B29" s="38"/>
      <c r="C29" s="61"/>
      <c r="D29" s="221" t="s">
        <v>3</v>
      </c>
      <c r="E29" s="221"/>
      <c r="F29" s="218"/>
      <c r="G29" s="219"/>
      <c r="H29" s="176">
        <f t="shared" si="0"/>
        <v>0</v>
      </c>
      <c r="I29" s="212"/>
      <c r="J29" s="213"/>
      <c r="K29" s="213"/>
      <c r="L29" s="213"/>
      <c r="M29" s="214"/>
      <c r="N29" s="66"/>
      <c r="P29" s="45"/>
    </row>
    <row r="30" spans="1:50" s="41" customFormat="1" ht="18" customHeight="1" x14ac:dyDescent="0.25">
      <c r="A30" s="44"/>
      <c r="B30" s="38"/>
      <c r="C30" s="61"/>
      <c r="D30" s="221" t="s">
        <v>4</v>
      </c>
      <c r="E30" s="221"/>
      <c r="F30" s="218"/>
      <c r="G30" s="219"/>
      <c r="H30" s="176">
        <f t="shared" si="0"/>
        <v>0</v>
      </c>
      <c r="I30" s="212"/>
      <c r="J30" s="213"/>
      <c r="K30" s="213"/>
      <c r="L30" s="213"/>
      <c r="M30" s="214"/>
      <c r="N30" s="66"/>
      <c r="P30" s="45"/>
    </row>
    <row r="31" spans="1:50" s="41" customFormat="1" ht="18" customHeight="1" x14ac:dyDescent="0.25">
      <c r="A31" s="44"/>
      <c r="B31" s="38"/>
      <c r="C31" s="61"/>
      <c r="D31" s="221" t="s">
        <v>5</v>
      </c>
      <c r="E31" s="221"/>
      <c r="F31" s="218"/>
      <c r="G31" s="219"/>
      <c r="H31" s="176">
        <f t="shared" si="0"/>
        <v>0</v>
      </c>
      <c r="I31" s="212"/>
      <c r="J31" s="213"/>
      <c r="K31" s="213"/>
      <c r="L31" s="213"/>
      <c r="M31" s="214"/>
      <c r="N31" s="66"/>
      <c r="P31" s="45"/>
    </row>
    <row r="32" spans="1:50" s="41" customFormat="1" ht="18" customHeight="1" x14ac:dyDescent="0.25">
      <c r="A32" s="44"/>
      <c r="B32" s="38"/>
      <c r="C32" s="61"/>
      <c r="D32" s="221" t="s">
        <v>6</v>
      </c>
      <c r="E32" s="221"/>
      <c r="F32" s="218"/>
      <c r="G32" s="219"/>
      <c r="H32" s="176">
        <f t="shared" si="0"/>
        <v>0</v>
      </c>
      <c r="I32" s="212"/>
      <c r="J32" s="213"/>
      <c r="K32" s="213"/>
      <c r="L32" s="213"/>
      <c r="M32" s="214"/>
      <c r="N32" s="66"/>
      <c r="P32" s="45"/>
    </row>
    <row r="33" spans="1:20" s="41" customFormat="1" ht="18" customHeight="1" x14ac:dyDescent="0.25">
      <c r="A33" s="44"/>
      <c r="B33" s="38"/>
      <c r="C33" s="61"/>
      <c r="D33" s="221" t="s">
        <v>7</v>
      </c>
      <c r="E33" s="221"/>
      <c r="F33" s="218"/>
      <c r="G33" s="219"/>
      <c r="H33" s="176">
        <f t="shared" si="0"/>
        <v>0</v>
      </c>
      <c r="I33" s="212"/>
      <c r="J33" s="213"/>
      <c r="K33" s="213"/>
      <c r="L33" s="213"/>
      <c r="M33" s="214"/>
      <c r="N33" s="66"/>
      <c r="P33" s="45"/>
    </row>
    <row r="34" spans="1:20" s="41" customFormat="1" ht="18" customHeight="1" x14ac:dyDescent="0.25">
      <c r="A34" s="44"/>
      <c r="B34" s="38"/>
      <c r="C34" s="61"/>
      <c r="D34" s="121"/>
      <c r="E34" s="122" t="s">
        <v>8</v>
      </c>
      <c r="F34" s="218"/>
      <c r="G34" s="219"/>
      <c r="H34" s="176">
        <f t="shared" si="0"/>
        <v>0</v>
      </c>
      <c r="I34" s="212"/>
      <c r="J34" s="213"/>
      <c r="K34" s="213"/>
      <c r="L34" s="213"/>
      <c r="M34" s="214"/>
      <c r="N34" s="66"/>
      <c r="P34" s="45"/>
    </row>
    <row r="35" spans="1:20" s="41" customFormat="1" ht="18" customHeight="1" x14ac:dyDescent="0.25">
      <c r="A35" s="44"/>
      <c r="B35" s="38"/>
      <c r="C35" s="61"/>
      <c r="D35" s="221" t="s">
        <v>9</v>
      </c>
      <c r="E35" s="221"/>
      <c r="F35" s="218"/>
      <c r="G35" s="219"/>
      <c r="H35" s="176">
        <f t="shared" si="0"/>
        <v>0</v>
      </c>
      <c r="I35" s="212"/>
      <c r="J35" s="213"/>
      <c r="K35" s="213"/>
      <c r="L35" s="213"/>
      <c r="M35" s="214"/>
      <c r="N35" s="66"/>
      <c r="P35" s="45"/>
    </row>
    <row r="36" spans="1:20" s="41" customFormat="1" ht="18" customHeight="1" x14ac:dyDescent="0.25">
      <c r="A36" s="44"/>
      <c r="B36" s="38"/>
      <c r="C36" s="61"/>
      <c r="D36" s="221" t="s">
        <v>10</v>
      </c>
      <c r="E36" s="221"/>
      <c r="F36" s="218"/>
      <c r="G36" s="219"/>
      <c r="H36" s="176">
        <f t="shared" si="0"/>
        <v>0</v>
      </c>
      <c r="I36" s="212"/>
      <c r="J36" s="213"/>
      <c r="K36" s="213"/>
      <c r="L36" s="213"/>
      <c r="M36" s="214"/>
      <c r="N36" s="66"/>
      <c r="P36" s="45"/>
    </row>
    <row r="37" spans="1:20" s="41" customFormat="1" ht="18" customHeight="1" x14ac:dyDescent="0.25">
      <c r="A37" s="44"/>
      <c r="B37" s="38"/>
      <c r="C37" s="61"/>
      <c r="D37" s="221" t="s">
        <v>11</v>
      </c>
      <c r="E37" s="221"/>
      <c r="F37" s="218"/>
      <c r="G37" s="219"/>
      <c r="H37" s="176">
        <f t="shared" si="0"/>
        <v>0</v>
      </c>
      <c r="I37" s="212"/>
      <c r="J37" s="213"/>
      <c r="K37" s="213"/>
      <c r="L37" s="213"/>
      <c r="M37" s="214"/>
      <c r="N37" s="66"/>
      <c r="P37" s="45"/>
    </row>
    <row r="38" spans="1:20" s="41" customFormat="1" ht="18" customHeight="1" x14ac:dyDescent="0.25">
      <c r="A38" s="44"/>
      <c r="B38" s="38"/>
      <c r="C38" s="61"/>
      <c r="D38" s="221" t="s">
        <v>13</v>
      </c>
      <c r="E38" s="221"/>
      <c r="F38" s="218"/>
      <c r="G38" s="219"/>
      <c r="H38" s="176">
        <f t="shared" si="0"/>
        <v>0</v>
      </c>
      <c r="I38" s="212"/>
      <c r="J38" s="213"/>
      <c r="K38" s="213"/>
      <c r="L38" s="213"/>
      <c r="M38" s="214"/>
      <c r="N38" s="66"/>
      <c r="P38" s="45"/>
    </row>
    <row r="39" spans="1:20" s="41" customFormat="1" ht="18" customHeight="1" x14ac:dyDescent="0.25">
      <c r="A39" s="44"/>
      <c r="B39" s="38"/>
      <c r="C39" s="61"/>
      <c r="D39" s="221" t="s">
        <v>99</v>
      </c>
      <c r="E39" s="221"/>
      <c r="F39" s="218"/>
      <c r="G39" s="219"/>
      <c r="H39" s="176">
        <f t="shared" si="0"/>
        <v>0</v>
      </c>
      <c r="I39" s="212"/>
      <c r="J39" s="213"/>
      <c r="K39" s="213"/>
      <c r="L39" s="213"/>
      <c r="M39" s="214"/>
      <c r="N39" s="66"/>
      <c r="P39" s="45"/>
    </row>
    <row r="40" spans="1:20" s="41" customFormat="1" ht="18" customHeight="1" x14ac:dyDescent="0.25">
      <c r="A40" s="44"/>
      <c r="B40" s="38"/>
      <c r="C40" s="61"/>
      <c r="D40" s="221" t="s">
        <v>99</v>
      </c>
      <c r="E40" s="221"/>
      <c r="F40" s="218"/>
      <c r="G40" s="219"/>
      <c r="H40" s="176">
        <f t="shared" si="0"/>
        <v>0</v>
      </c>
      <c r="I40" s="212"/>
      <c r="J40" s="213"/>
      <c r="K40" s="213"/>
      <c r="L40" s="213"/>
      <c r="M40" s="214"/>
      <c r="N40" s="66"/>
      <c r="P40" s="45"/>
    </row>
    <row r="41" spans="1:20" s="41" customFormat="1" ht="18" customHeight="1" thickBot="1" x14ac:dyDescent="0.3">
      <c r="A41" s="44"/>
      <c r="B41" s="38"/>
      <c r="C41" s="61"/>
      <c r="D41" s="221" t="s">
        <v>99</v>
      </c>
      <c r="E41" s="221"/>
      <c r="F41" s="218"/>
      <c r="G41" s="219"/>
      <c r="H41" s="176">
        <f t="shared" si="0"/>
        <v>0</v>
      </c>
      <c r="I41" s="212"/>
      <c r="J41" s="213"/>
      <c r="K41" s="213"/>
      <c r="L41" s="213"/>
      <c r="M41" s="214"/>
      <c r="N41" s="66"/>
      <c r="P41" s="45"/>
    </row>
    <row r="42" spans="1:20" s="41" customFormat="1" ht="18" customHeight="1" thickBot="1" x14ac:dyDescent="0.3">
      <c r="A42" s="44"/>
      <c r="B42" s="38"/>
      <c r="C42" s="61"/>
      <c r="D42" s="222" t="s">
        <v>192</v>
      </c>
      <c r="E42" s="222"/>
      <c r="F42" s="222"/>
      <c r="G42" s="223"/>
      <c r="H42" s="54">
        <f>SUM(H28:H41)</f>
        <v>0</v>
      </c>
      <c r="I42" s="67"/>
      <c r="J42" s="67"/>
      <c r="K42" s="67"/>
      <c r="L42" s="67"/>
      <c r="M42" s="67"/>
      <c r="N42" s="68"/>
      <c r="P42" s="45"/>
    </row>
    <row r="43" spans="1:20" s="41" customFormat="1" ht="6.6" customHeight="1" x14ac:dyDescent="0.25">
      <c r="A43" s="49"/>
      <c r="C43" s="61"/>
      <c r="D43" s="69"/>
      <c r="E43" s="69"/>
      <c r="F43" s="67"/>
      <c r="G43" s="67"/>
      <c r="H43" s="67"/>
      <c r="I43" s="67"/>
      <c r="J43" s="67"/>
      <c r="K43" s="67"/>
      <c r="L43" s="67"/>
      <c r="M43" s="67"/>
      <c r="N43" s="67"/>
      <c r="P43" s="45"/>
    </row>
    <row r="44" spans="1:20" s="41" customFormat="1" ht="7.15" customHeight="1" thickBot="1" x14ac:dyDescent="0.3">
      <c r="A44" s="49"/>
      <c r="C44" s="5"/>
      <c r="D44" s="70"/>
      <c r="E44" s="70"/>
      <c r="F44" s="59"/>
      <c r="G44" s="59"/>
      <c r="H44" s="59"/>
      <c r="I44" s="59"/>
      <c r="J44" s="59"/>
      <c r="K44" s="59"/>
      <c r="L44" s="59"/>
      <c r="M44" s="59"/>
      <c r="N44" s="59"/>
      <c r="P44" s="45"/>
    </row>
    <row r="45" spans="1:20" s="41" customFormat="1" ht="18" customHeight="1" thickBot="1" x14ac:dyDescent="0.3">
      <c r="A45" s="49"/>
      <c r="C45" s="5"/>
      <c r="D45" s="246" t="s">
        <v>55</v>
      </c>
      <c r="E45" s="247"/>
      <c r="F45" s="71">
        <f>SUM(H42,F22)</f>
        <v>0</v>
      </c>
      <c r="G45" s="59"/>
      <c r="J45" s="59"/>
      <c r="K45" s="59"/>
      <c r="L45" s="59"/>
      <c r="M45" s="59"/>
      <c r="N45" s="59"/>
      <c r="P45" s="45"/>
    </row>
    <row r="46" spans="1:20" s="41" customFormat="1" ht="50.45" customHeight="1" x14ac:dyDescent="0.25">
      <c r="A46" s="49"/>
      <c r="C46" s="5"/>
      <c r="D46" s="248" t="s">
        <v>215</v>
      </c>
      <c r="E46" s="248"/>
      <c r="F46" s="248"/>
      <c r="G46" s="248"/>
      <c r="H46" s="248"/>
      <c r="I46" s="248"/>
      <c r="J46" s="248"/>
      <c r="K46" s="248"/>
      <c r="L46" s="248"/>
      <c r="M46" s="248"/>
      <c r="N46" s="248"/>
      <c r="P46" s="45"/>
    </row>
    <row r="47" spans="1:20" s="41" customFormat="1" ht="84.6" hidden="1" customHeight="1" x14ac:dyDescent="0.25">
      <c r="A47" s="49"/>
      <c r="C47" s="83"/>
      <c r="D47" s="83"/>
      <c r="F47" s="83"/>
      <c r="G47" s="12" t="s">
        <v>80</v>
      </c>
      <c r="H47" s="123" t="s">
        <v>70</v>
      </c>
      <c r="I47" s="12" t="s">
        <v>102</v>
      </c>
      <c r="J47" s="59"/>
      <c r="K47" s="59"/>
      <c r="L47" s="59"/>
      <c r="M47" s="59"/>
      <c r="N47" s="59"/>
      <c r="P47" s="45"/>
    </row>
    <row r="48" spans="1:20" s="76" customFormat="1" ht="17.45" hidden="1" customHeight="1" x14ac:dyDescent="0.25">
      <c r="A48" s="75"/>
      <c r="C48" s="77"/>
      <c r="D48" s="78"/>
      <c r="F48" s="133" t="s">
        <v>18</v>
      </c>
      <c r="G48" s="102" t="str">
        <f>MD!L54</f>
        <v/>
      </c>
      <c r="H48" s="86" t="str">
        <f>IF(G48&lt;&gt;"",G48/$G$60,"")</f>
        <v/>
      </c>
      <c r="I48" s="18" t="str">
        <f>IF(G48&lt;&gt;"",H48*$F$45,"")</f>
        <v/>
      </c>
      <c r="L48" s="135"/>
      <c r="M48" s="79"/>
      <c r="N48" s="79"/>
      <c r="P48" s="80"/>
      <c r="T48" s="125"/>
    </row>
    <row r="49" spans="1:20" s="76" customFormat="1" ht="17.45" hidden="1" customHeight="1" x14ac:dyDescent="0.25">
      <c r="A49" s="75"/>
      <c r="C49" s="77"/>
      <c r="D49" s="78"/>
      <c r="F49" s="133" t="s">
        <v>19</v>
      </c>
      <c r="G49" s="102" t="str">
        <f>PhD!L54</f>
        <v/>
      </c>
      <c r="H49" s="86" t="str">
        <f>IF(G49&lt;&gt;"",G49/$G$60,"")</f>
        <v/>
      </c>
      <c r="I49" s="18" t="str">
        <f t="shared" ref="I49:I59" si="1">IF(G49&lt;&gt;"",H49*$F$45,"")</f>
        <v/>
      </c>
      <c r="J49" s="125"/>
      <c r="K49" s="126"/>
      <c r="M49" s="79"/>
      <c r="N49" s="79"/>
      <c r="P49" s="80"/>
      <c r="T49" s="125"/>
    </row>
    <row r="50" spans="1:20" s="76" customFormat="1" ht="17.45" hidden="1" customHeight="1" x14ac:dyDescent="0.25">
      <c r="A50" s="75"/>
      <c r="C50" s="77"/>
      <c r="D50" s="78"/>
      <c r="F50" s="133" t="s">
        <v>20</v>
      </c>
      <c r="G50" s="102" t="str">
        <f>BA!L54</f>
        <v/>
      </c>
      <c r="H50" s="86" t="str">
        <f t="shared" ref="H50:H59" si="2">IF(G50&lt;&gt;"",G50/$G$60,"")</f>
        <v/>
      </c>
      <c r="I50" s="18" t="str">
        <f t="shared" si="1"/>
        <v/>
      </c>
      <c r="J50" s="125"/>
      <c r="K50" s="127"/>
      <c r="M50" s="79"/>
      <c r="N50" s="79"/>
      <c r="P50" s="80"/>
      <c r="T50" s="125"/>
    </row>
    <row r="51" spans="1:20" s="76" customFormat="1" ht="17.45" hidden="1" customHeight="1" x14ac:dyDescent="0.25">
      <c r="A51" s="75"/>
      <c r="C51" s="77"/>
      <c r="D51" s="78"/>
      <c r="F51" s="133" t="s">
        <v>21</v>
      </c>
      <c r="G51" s="102" t="str">
        <f>MA!L54</f>
        <v/>
      </c>
      <c r="H51" s="86" t="str">
        <f t="shared" si="2"/>
        <v/>
      </c>
      <c r="I51" s="18" t="str">
        <f t="shared" si="1"/>
        <v/>
      </c>
      <c r="J51" s="125"/>
      <c r="K51" s="127"/>
      <c r="M51" s="79"/>
      <c r="N51" s="79"/>
      <c r="P51" s="80"/>
      <c r="T51" s="125"/>
    </row>
    <row r="52" spans="1:20" s="76" customFormat="1" ht="17.45" hidden="1" customHeight="1" x14ac:dyDescent="0.25">
      <c r="A52" s="75"/>
      <c r="C52" s="77"/>
      <c r="D52" s="236" t="s">
        <v>22</v>
      </c>
      <c r="E52" s="236"/>
      <c r="F52" s="237"/>
      <c r="G52" s="102" t="str">
        <f>'APNP-PS'!L54</f>
        <v/>
      </c>
      <c r="H52" s="86" t="str">
        <f t="shared" si="2"/>
        <v/>
      </c>
      <c r="I52" s="18" t="str">
        <f t="shared" si="1"/>
        <v/>
      </c>
      <c r="J52" s="125"/>
      <c r="K52" s="127"/>
      <c r="M52" s="79"/>
      <c r="N52" s="79"/>
      <c r="P52" s="80"/>
      <c r="T52" s="125"/>
    </row>
    <row r="53" spans="1:20" s="76" customFormat="1" ht="17.45" hidden="1" customHeight="1" x14ac:dyDescent="0.25">
      <c r="A53" s="75"/>
      <c r="C53" s="77"/>
      <c r="D53" s="78"/>
      <c r="F53" s="133" t="s">
        <v>23</v>
      </c>
      <c r="G53" s="102" t="str">
        <f>'Reg Nurse'!L54</f>
        <v/>
      </c>
      <c r="H53" s="86" t="str">
        <f t="shared" si="2"/>
        <v/>
      </c>
      <c r="I53" s="18" t="str">
        <f t="shared" si="1"/>
        <v/>
      </c>
      <c r="J53" s="125"/>
      <c r="K53" s="127"/>
      <c r="M53" s="79"/>
      <c r="N53" s="79"/>
      <c r="P53" s="80"/>
      <c r="T53" s="125"/>
    </row>
    <row r="54" spans="1:20" s="76" customFormat="1" ht="17.45" hidden="1" customHeight="1" x14ac:dyDescent="0.25">
      <c r="A54" s="75"/>
      <c r="C54" s="77"/>
      <c r="D54" s="77"/>
      <c r="F54" s="133" t="s">
        <v>24</v>
      </c>
      <c r="G54" s="102" t="str">
        <f>'Cert Peer Spec'!L54</f>
        <v/>
      </c>
      <c r="H54" s="86" t="str">
        <f t="shared" si="2"/>
        <v/>
      </c>
      <c r="I54" s="18" t="str">
        <f t="shared" si="1"/>
        <v/>
      </c>
      <c r="J54" s="125"/>
      <c r="K54" s="127"/>
      <c r="M54" s="128"/>
      <c r="N54" s="77"/>
      <c r="P54" s="80"/>
      <c r="T54" s="125"/>
    </row>
    <row r="55" spans="1:20" s="76" customFormat="1" ht="17.45" hidden="1" customHeight="1" x14ac:dyDescent="0.25">
      <c r="A55" s="75"/>
      <c r="C55" s="77"/>
      <c r="D55" s="78"/>
      <c r="F55" s="133" t="s">
        <v>25</v>
      </c>
      <c r="G55" s="102" t="str">
        <f>'Rehab Worker'!L54</f>
        <v/>
      </c>
      <c r="H55" s="86" t="str">
        <f t="shared" si="2"/>
        <v/>
      </c>
      <c r="I55" s="18" t="str">
        <f t="shared" si="1"/>
        <v/>
      </c>
      <c r="J55" s="125"/>
      <c r="K55" s="127"/>
      <c r="M55" s="79"/>
      <c r="N55" s="79"/>
      <c r="P55" s="80"/>
      <c r="T55" s="125"/>
    </row>
    <row r="56" spans="1:20" s="76" customFormat="1" ht="17.45" hidden="1" customHeight="1" x14ac:dyDescent="0.25">
      <c r="A56" s="75"/>
      <c r="C56" s="77"/>
      <c r="D56" s="84"/>
      <c r="F56" s="133" t="s">
        <v>26</v>
      </c>
      <c r="G56" s="102" t="str">
        <f>'Assoc Degree'!L54</f>
        <v/>
      </c>
      <c r="H56" s="86" t="str">
        <f t="shared" si="2"/>
        <v/>
      </c>
      <c r="I56" s="18" t="str">
        <f t="shared" si="1"/>
        <v/>
      </c>
      <c r="J56" s="125"/>
      <c r="K56" s="127"/>
      <c r="M56" s="79"/>
      <c r="N56" s="79"/>
      <c r="P56" s="80"/>
      <c r="T56" s="125"/>
    </row>
    <row r="57" spans="1:20" s="76" customFormat="1" ht="17.45" hidden="1" customHeight="1" x14ac:dyDescent="0.25">
      <c r="A57" s="75"/>
      <c r="C57" s="77"/>
      <c r="D57" s="81"/>
      <c r="E57" s="236" t="s">
        <v>27</v>
      </c>
      <c r="F57" s="237"/>
      <c r="G57" s="102" t="str">
        <f>'QTT 1'!L54</f>
        <v/>
      </c>
      <c r="H57" s="86" t="str">
        <f t="shared" si="2"/>
        <v/>
      </c>
      <c r="I57" s="18" t="str">
        <f t="shared" si="1"/>
        <v/>
      </c>
      <c r="J57" s="125"/>
      <c r="K57" s="127"/>
      <c r="M57" s="82"/>
      <c r="N57" s="82"/>
      <c r="P57" s="80"/>
      <c r="T57" s="125"/>
    </row>
    <row r="58" spans="1:20" s="76" customFormat="1" ht="17.45" hidden="1" customHeight="1" x14ac:dyDescent="0.25">
      <c r="A58" s="75"/>
      <c r="C58" s="77"/>
      <c r="D58" s="82"/>
      <c r="E58" s="236" t="s">
        <v>28</v>
      </c>
      <c r="F58" s="237"/>
      <c r="G58" s="102" t="str">
        <f>'QTT 2'!L54</f>
        <v/>
      </c>
      <c r="H58" s="86" t="str">
        <f t="shared" si="2"/>
        <v/>
      </c>
      <c r="I58" s="18" t="str">
        <f t="shared" si="1"/>
        <v/>
      </c>
      <c r="J58" s="125"/>
      <c r="K58" s="127"/>
      <c r="M58" s="82"/>
      <c r="N58" s="82"/>
      <c r="P58" s="80"/>
      <c r="T58" s="125"/>
    </row>
    <row r="59" spans="1:20" s="41" customFormat="1" ht="17.45" hidden="1" customHeight="1" x14ac:dyDescent="0.25">
      <c r="A59" s="49"/>
      <c r="C59" s="5"/>
      <c r="D59" s="70"/>
      <c r="F59" s="133" t="s">
        <v>29</v>
      </c>
      <c r="G59" s="102" t="str">
        <f>Other!L54</f>
        <v/>
      </c>
      <c r="H59" s="86" t="str">
        <f t="shared" si="2"/>
        <v/>
      </c>
      <c r="I59" s="18" t="str">
        <f t="shared" si="1"/>
        <v/>
      </c>
      <c r="J59" s="125"/>
      <c r="K59" s="127"/>
      <c r="M59" s="59"/>
      <c r="N59" s="59"/>
      <c r="P59" s="45"/>
      <c r="T59" s="125"/>
    </row>
    <row r="60" spans="1:20" s="41" customFormat="1" ht="4.5" hidden="1" x14ac:dyDescent="0.25">
      <c r="A60" s="49"/>
      <c r="C60" s="5"/>
      <c r="D60" s="5"/>
      <c r="F60" s="87" t="s">
        <v>79</v>
      </c>
      <c r="G60" s="3">
        <f>SUM(G48:G59)</f>
        <v>0</v>
      </c>
      <c r="H60" s="103">
        <f>SUM(H48:H59)</f>
        <v>0</v>
      </c>
      <c r="I60" s="104">
        <f>SUM(I48:I59)</f>
        <v>0</v>
      </c>
      <c r="J60" s="125"/>
      <c r="K60" s="127"/>
      <c r="N60" s="5"/>
      <c r="P60" s="45"/>
      <c r="T60" s="125"/>
    </row>
    <row r="61" spans="1:20" s="41" customFormat="1" ht="6" customHeight="1" x14ac:dyDescent="0.25">
      <c r="A61" s="49"/>
      <c r="C61" s="5"/>
      <c r="D61" s="5"/>
      <c r="E61" s="5"/>
      <c r="F61" s="5"/>
      <c r="G61" s="5"/>
      <c r="K61" s="127"/>
      <c r="N61" s="5"/>
      <c r="P61" s="45"/>
    </row>
    <row r="62" spans="1:20" s="41" customFormat="1" ht="15.6" customHeight="1" x14ac:dyDescent="0.25">
      <c r="A62" s="5"/>
      <c r="B62" s="45"/>
      <c r="C62" s="5"/>
      <c r="D62" s="179" t="s">
        <v>202</v>
      </c>
      <c r="E62" s="179"/>
      <c r="F62" s="179"/>
      <c r="G62" s="179"/>
      <c r="H62" s="179"/>
      <c r="J62" s="181" t="s">
        <v>134</v>
      </c>
      <c r="K62" s="177" t="s">
        <v>203</v>
      </c>
      <c r="L62" s="127"/>
      <c r="N62" s="5"/>
      <c r="O62" s="49"/>
      <c r="P62" s="5"/>
    </row>
    <row r="63" spans="1:20" s="41" customFormat="1" ht="13.15" customHeight="1" x14ac:dyDescent="0.25">
      <c r="A63" s="5"/>
      <c r="B63" s="45"/>
      <c r="C63" s="5"/>
      <c r="D63" s="180" t="s">
        <v>204</v>
      </c>
      <c r="E63" s="24"/>
      <c r="F63" s="24"/>
      <c r="G63" s="24"/>
      <c r="H63" s="24"/>
      <c r="I63" s="5"/>
      <c r="J63" s="5"/>
      <c r="K63" s="129"/>
      <c r="L63" s="5"/>
      <c r="M63" s="5"/>
      <c r="N63" s="5"/>
      <c r="O63" s="49"/>
      <c r="P63" s="5"/>
    </row>
    <row r="64" spans="1:20" s="41" customFormat="1" x14ac:dyDescent="0.25">
      <c r="B64" s="45"/>
      <c r="C64" s="5"/>
      <c r="D64" s="5"/>
      <c r="E64" s="5"/>
      <c r="F64" s="5"/>
      <c r="G64" s="5"/>
      <c r="H64" s="5"/>
      <c r="I64" s="5"/>
      <c r="J64" s="5"/>
      <c r="K64" s="5"/>
      <c r="L64" s="5"/>
      <c r="M64" s="5"/>
      <c r="N64" s="164"/>
      <c r="O64" s="49"/>
      <c r="P64" s="5"/>
      <c r="Q64" s="5"/>
    </row>
    <row r="65" spans="2:17" s="41" customFormat="1" ht="9" customHeight="1" x14ac:dyDescent="0.25">
      <c r="B65" s="45"/>
      <c r="C65" s="5"/>
      <c r="D65" s="5"/>
      <c r="E65" s="5"/>
      <c r="F65" s="5"/>
      <c r="G65" s="5"/>
      <c r="H65" s="5"/>
      <c r="I65" s="5"/>
      <c r="J65" s="5"/>
      <c r="K65" s="5"/>
      <c r="L65" s="5"/>
      <c r="M65" s="5"/>
      <c r="N65" s="164"/>
      <c r="O65" s="49"/>
      <c r="P65" s="5"/>
      <c r="Q65" s="5"/>
    </row>
    <row r="66" spans="2:17" s="41" customFormat="1" ht="9" customHeight="1" x14ac:dyDescent="0.25">
      <c r="B66" s="72"/>
      <c r="C66" s="40"/>
      <c r="D66" s="40"/>
      <c r="E66" s="40"/>
      <c r="F66" s="40"/>
      <c r="G66" s="40"/>
      <c r="H66" s="40"/>
      <c r="I66" s="40"/>
      <c r="J66" s="40"/>
      <c r="K66" s="40"/>
      <c r="L66" s="40"/>
      <c r="M66" s="40"/>
      <c r="N66" s="165"/>
      <c r="O66" s="73"/>
    </row>
    <row r="67" spans="2:17" s="41" customFormat="1" x14ac:dyDescent="0.25"/>
    <row r="68" spans="2:17" s="41" customFormat="1" x14ac:dyDescent="0.25"/>
    <row r="69" spans="2:17" s="41" customFormat="1" x14ac:dyDescent="0.25"/>
    <row r="70" spans="2:17" s="41" customFormat="1" x14ac:dyDescent="0.25"/>
    <row r="71" spans="2:17" s="41" customFormat="1" x14ac:dyDescent="0.25"/>
    <row r="72" spans="2:17" s="41" customFormat="1" x14ac:dyDescent="0.25"/>
    <row r="73" spans="2:17" s="41" customFormat="1" x14ac:dyDescent="0.25"/>
    <row r="74" spans="2:17" s="41" customFormat="1" x14ac:dyDescent="0.25"/>
    <row r="75" spans="2:17" s="41" customFormat="1" x14ac:dyDescent="0.25"/>
    <row r="76" spans="2:17" s="41" customFormat="1" x14ac:dyDescent="0.25"/>
    <row r="77" spans="2:17" s="41" customFormat="1" x14ac:dyDescent="0.25"/>
    <row r="78" spans="2:17" s="41" customFormat="1" x14ac:dyDescent="0.25"/>
    <row r="79" spans="2:17" s="41" customFormat="1" x14ac:dyDescent="0.25"/>
    <row r="80" spans="2:17" s="41" customFormat="1" x14ac:dyDescent="0.25"/>
    <row r="81" s="41" customFormat="1" x14ac:dyDescent="0.25"/>
    <row r="82" s="41" customFormat="1" x14ac:dyDescent="0.25"/>
    <row r="83" s="41" customFormat="1" x14ac:dyDescent="0.25"/>
    <row r="84" s="41" customFormat="1" x14ac:dyDescent="0.25"/>
    <row r="85" s="41" customFormat="1" x14ac:dyDescent="0.25"/>
    <row r="86" s="41" customFormat="1" x14ac:dyDescent="0.25"/>
    <row r="87" s="41" customFormat="1" x14ac:dyDescent="0.25"/>
    <row r="88" s="41" customFormat="1" x14ac:dyDescent="0.25"/>
    <row r="89" s="41" customFormat="1" x14ac:dyDescent="0.25"/>
    <row r="90" s="41" customFormat="1" x14ac:dyDescent="0.25"/>
    <row r="91" s="41" customFormat="1" x14ac:dyDescent="0.25"/>
    <row r="92" s="41" customFormat="1" x14ac:dyDescent="0.25"/>
    <row r="93" s="41" customFormat="1" x14ac:dyDescent="0.25"/>
    <row r="94" s="41" customFormat="1" x14ac:dyDescent="0.25"/>
    <row r="95" s="41" customFormat="1" x14ac:dyDescent="0.25"/>
    <row r="96" s="41" customFormat="1" x14ac:dyDescent="0.25"/>
    <row r="97" s="41" customFormat="1" x14ac:dyDescent="0.25"/>
    <row r="98" s="41" customFormat="1" x14ac:dyDescent="0.25"/>
    <row r="99" s="41" customFormat="1" x14ac:dyDescent="0.25"/>
    <row r="100" s="41" customFormat="1" x14ac:dyDescent="0.25"/>
    <row r="101" s="41" customFormat="1" x14ac:dyDescent="0.25"/>
    <row r="102" s="41" customFormat="1" x14ac:dyDescent="0.25"/>
    <row r="103" s="41" customFormat="1" x14ac:dyDescent="0.25"/>
    <row r="104" s="41" customFormat="1" x14ac:dyDescent="0.25"/>
    <row r="105" s="41" customFormat="1" x14ac:dyDescent="0.25"/>
    <row r="106" s="41" customFormat="1" x14ac:dyDescent="0.25"/>
    <row r="107" s="41" customFormat="1" x14ac:dyDescent="0.25"/>
    <row r="108" s="41" customFormat="1" x14ac:dyDescent="0.25"/>
    <row r="109" s="41" customFormat="1" x14ac:dyDescent="0.25"/>
    <row r="110" s="41" customFormat="1" x14ac:dyDescent="0.25"/>
    <row r="111" s="41" customFormat="1" x14ac:dyDescent="0.25"/>
    <row r="112" s="41" customFormat="1" x14ac:dyDescent="0.25"/>
    <row r="113" s="41" customFormat="1" x14ac:dyDescent="0.25"/>
    <row r="114" s="41" customFormat="1" x14ac:dyDescent="0.25"/>
    <row r="115" s="41" customFormat="1" x14ac:dyDescent="0.25"/>
    <row r="116" s="41" customFormat="1" x14ac:dyDescent="0.25"/>
    <row r="117" s="41" customFormat="1" x14ac:dyDescent="0.25"/>
    <row r="118" s="41" customFormat="1" x14ac:dyDescent="0.25"/>
    <row r="119" s="41" customFormat="1" x14ac:dyDescent="0.25"/>
    <row r="120" s="41" customFormat="1" x14ac:dyDescent="0.25"/>
    <row r="121" s="41" customFormat="1" x14ac:dyDescent="0.25"/>
    <row r="122" s="41" customFormat="1" x14ac:dyDescent="0.25"/>
    <row r="123" s="41" customFormat="1" x14ac:dyDescent="0.25"/>
    <row r="124" s="41" customFormat="1" x14ac:dyDescent="0.25"/>
    <row r="125" s="41" customFormat="1" x14ac:dyDescent="0.25"/>
    <row r="126" s="41" customFormat="1" x14ac:dyDescent="0.25"/>
    <row r="127" s="41" customFormat="1" x14ac:dyDescent="0.25"/>
    <row r="128" s="41" customFormat="1" x14ac:dyDescent="0.25"/>
    <row r="129" s="41" customFormat="1" x14ac:dyDescent="0.25"/>
    <row r="130" s="41" customFormat="1" x14ac:dyDescent="0.25"/>
    <row r="131" s="41" customFormat="1" x14ac:dyDescent="0.25"/>
    <row r="132" s="41" customFormat="1" x14ac:dyDescent="0.25"/>
    <row r="133" s="41" customFormat="1" x14ac:dyDescent="0.25"/>
    <row r="134" s="41" customFormat="1" x14ac:dyDescent="0.25"/>
    <row r="135" s="41" customFormat="1" x14ac:dyDescent="0.25"/>
    <row r="136" s="41" customFormat="1" x14ac:dyDescent="0.25"/>
    <row r="137" s="41" customFormat="1" x14ac:dyDescent="0.25"/>
    <row r="138" s="41" customFormat="1" x14ac:dyDescent="0.25"/>
    <row r="139" s="41" customFormat="1" x14ac:dyDescent="0.25"/>
    <row r="140" s="41" customFormat="1" x14ac:dyDescent="0.25"/>
    <row r="141" s="41" customFormat="1" x14ac:dyDescent="0.25"/>
    <row r="142" s="41" customFormat="1" x14ac:dyDescent="0.25"/>
    <row r="143" s="41" customFormat="1" x14ac:dyDescent="0.25"/>
    <row r="144" s="41" customFormat="1" x14ac:dyDescent="0.25"/>
    <row r="145" s="41" customFormat="1" x14ac:dyDescent="0.25"/>
    <row r="146" s="41" customFormat="1" x14ac:dyDescent="0.25"/>
  </sheetData>
  <sheetProtection algorithmName="SHA-512" hashValue="LdI+i5CC4svxomOYvvd3VYGuD/87sELkVy+1vYESVSF7vhvLl3lmWCEJeEvZ/rwxFFbMLP9/F4AwxGrNMy9o4Q==" saltValue="+ucD9vGERaqFrXS+TIq5Qg==" spinCount="100000" sheet="1" selectLockedCells="1"/>
  <mergeCells count="75">
    <mergeCell ref="E58:F58"/>
    <mergeCell ref="D46:N46"/>
    <mergeCell ref="D16:E16"/>
    <mergeCell ref="G16:M16"/>
    <mergeCell ref="D17:E17"/>
    <mergeCell ref="G17:M17"/>
    <mergeCell ref="D52:F52"/>
    <mergeCell ref="D18:E18"/>
    <mergeCell ref="G18:M18"/>
    <mergeCell ref="D19:E19"/>
    <mergeCell ref="G19:M19"/>
    <mergeCell ref="D20:E20"/>
    <mergeCell ref="G20:M20"/>
    <mergeCell ref="D28:E28"/>
    <mergeCell ref="D36:E36"/>
    <mergeCell ref="D31:E31"/>
    <mergeCell ref="D15:E15"/>
    <mergeCell ref="G15:M15"/>
    <mergeCell ref="E57:F57"/>
    <mergeCell ref="D29:E29"/>
    <mergeCell ref="D30:E30"/>
    <mergeCell ref="D21:E21"/>
    <mergeCell ref="G21:M21"/>
    <mergeCell ref="D22:E22"/>
    <mergeCell ref="G22:N22"/>
    <mergeCell ref="D24:G24"/>
    <mergeCell ref="I27:M27"/>
    <mergeCell ref="I28:M28"/>
    <mergeCell ref="I29:M29"/>
    <mergeCell ref="I30:M30"/>
    <mergeCell ref="D45:E45"/>
    <mergeCell ref="D37:E37"/>
    <mergeCell ref="C3:N3"/>
    <mergeCell ref="E7:F7"/>
    <mergeCell ref="E9:H9"/>
    <mergeCell ref="D12:E12"/>
    <mergeCell ref="G14:M14"/>
    <mergeCell ref="D13:M13"/>
    <mergeCell ref="E8:M8"/>
    <mergeCell ref="D38:E38"/>
    <mergeCell ref="D39:E39"/>
    <mergeCell ref="D40:E40"/>
    <mergeCell ref="D41:E41"/>
    <mergeCell ref="D42:G42"/>
    <mergeCell ref="F41:G41"/>
    <mergeCell ref="F40:G40"/>
    <mergeCell ref="F39:G39"/>
    <mergeCell ref="F38:G38"/>
    <mergeCell ref="I32:M32"/>
    <mergeCell ref="I33:M33"/>
    <mergeCell ref="I34:M34"/>
    <mergeCell ref="I35:M35"/>
    <mergeCell ref="D32:E32"/>
    <mergeCell ref="D33:E33"/>
    <mergeCell ref="D35:E35"/>
    <mergeCell ref="I41:M41"/>
    <mergeCell ref="I36:M36"/>
    <mergeCell ref="I37:M37"/>
    <mergeCell ref="I38:M38"/>
    <mergeCell ref="I39:M39"/>
    <mergeCell ref="I40:M40"/>
    <mergeCell ref="F37:G37"/>
    <mergeCell ref="F35:G35"/>
    <mergeCell ref="F34:G34"/>
    <mergeCell ref="F33:G33"/>
    <mergeCell ref="F32:G32"/>
    <mergeCell ref="F36:G36"/>
    <mergeCell ref="I31:M31"/>
    <mergeCell ref="I26:M26"/>
    <mergeCell ref="F27:G27"/>
    <mergeCell ref="F28:G28"/>
    <mergeCell ref="F29:G29"/>
    <mergeCell ref="F26:G26"/>
    <mergeCell ref="F30:G30"/>
    <mergeCell ref="F31:G31"/>
  </mergeCells>
  <hyperlinks>
    <hyperlink ref="D15" location="Definitions!A3" display="CCS Clinicial Supervision Costs" xr:uid="{90C0DB8B-EE38-4C8C-94D6-14BB363B5C49}"/>
    <hyperlink ref="D16" location="Definitions!A5" display="Direct Allocated Support Staff" xr:uid="{56DF829B-923E-4E10-B19B-C2041EB1D454}"/>
    <hyperlink ref="D19" location="Definitions!A9" display="Other (explain):" xr:uid="{B8FEC53B-92D1-4A5D-8A77-AB6627E2BEB0}"/>
    <hyperlink ref="D12:E12" location="'DTP Costs'!A1" display="SECTION 1:  DIRECT TO CCS PROGRAM COSTS" xr:uid="{F272424B-73DF-4EF8-9F2D-A425BB2A8E97}"/>
    <hyperlink ref="D17" location="Definitions!A6" display="Training Costs" xr:uid="{39587F65-2FD3-4DB7-983C-B0F9FD73D148}"/>
    <hyperlink ref="D20" location="Definitions!A9" display="Other (explain):" xr:uid="{EE15EFF7-DCCB-436B-82C0-166405EDBC63}"/>
    <hyperlink ref="D21" location="Definitions!A9" display="Other (explain):" xr:uid="{983415AC-FB89-4321-A6BC-E9C1C3754F19}"/>
    <hyperlink ref="D15:E15" location="'DTP Costs'!A1" display="CCS Program Clinical Supervisor Time" xr:uid="{BD32430F-70FE-4A15-9E56-C9642EEFC35D}"/>
    <hyperlink ref="D16:E16" location="'DTP Costs'!A1" display="Support Staff Time Allocable to CCS" xr:uid="{F2C316A6-71A5-49AC-B1F0-C0ED580EAB49}"/>
    <hyperlink ref="D17:E17" location="'DTP Costs'!A1" display="CCS-Related Training Costs" xr:uid="{085DEED3-09B0-45A8-B5FE-663B9AED02BC}"/>
    <hyperlink ref="D18:E18" location="'DTP Costs'!A1" display="CCS-Related Travel Costs" xr:uid="{E668647C-F41F-41C0-9D8A-EFDE706CBC97}"/>
    <hyperlink ref="D19:E19" location="'DTP Costs'!A1" display="Non-Staff Costs" xr:uid="{DFA98681-9506-4F01-A132-EE8B7CF4749A}"/>
    <hyperlink ref="D20:E20" location="'DTP Costs'!A1" display="Other (explain)" xr:uid="{B3A9F809-C014-4EAB-8542-4019F32385E9}"/>
    <hyperlink ref="D21:E21" location="'DTP Costs'!A1" display="Other (explain)" xr:uid="{1EBF6519-95CA-426D-BDD5-4666C4D9C91B}"/>
    <hyperlink ref="K9" location="Instructions!A1" display="Instructions" xr:uid="{2A185475-D449-4507-B1A4-6E58C2516F89}"/>
    <hyperlink ref="J62" location="Summary!A1" display="SUMMARY " xr:uid="{A514D2E1-FE69-48E8-A528-000D0343A2DF}"/>
    <hyperlink ref="F48" location="MD!A1" display="M.D." xr:uid="{E3150B89-FAE7-430D-B671-20C6AB9259D3}"/>
    <hyperlink ref="F49" location="PhD!A1" display="Ph.D." xr:uid="{1F3A224E-5DFA-4647-A12F-5D42D1C545AA}"/>
    <hyperlink ref="F50" location="BA!A1" display="Bachelors degree level" xr:uid="{27792829-56C7-4794-9E0E-FB9C83E38BC6}"/>
    <hyperlink ref="F51" location="MA!A1" display="Masters degree level" xr:uid="{FF3224AA-06F8-4605-8FD0-FDFFF06B0B04}"/>
    <hyperlink ref="D52" location="'APNP-PS'!A1" display="Advanced Practice Nurse Prescriber with Psychiatric Specialty" xr:uid="{89BA524C-FE63-48E8-A9CF-3B75DFA3DA0F}"/>
    <hyperlink ref="F53" location="'Reg Nurse'!A1" display="Registered Nurse" xr:uid="{24AA0EF2-CAC2-4EC5-B12C-D81A0A763BE4}"/>
    <hyperlink ref="F54" location="'Cert Peer Spec'!A1" display="Certified Peer Specialist" xr:uid="{46D6B7F1-5336-4F6C-8504-7E9C6F7FD80B}"/>
    <hyperlink ref="F55" location="'Rehab Worker'!A1" display="Rehab Worker" xr:uid="{985BB53B-EDB5-4C9D-855D-1AF4AF169782}"/>
    <hyperlink ref="F56" location="'Assoc Degree'!A1" display="Associate Degree" xr:uid="{80E92557-CE52-42F9-8248-1427FFE1B5F2}"/>
    <hyperlink ref="E57" location="'QTT 1'!A1" display="Qualified Treatment Trainee Type 1" xr:uid="{FB2E1EE4-6415-452B-A851-F42EC15C4D4D}"/>
    <hyperlink ref="E58" location="'QTT 2'!A1" display="Qualified Treatment Trainee Type 2" xr:uid="{379ABD1C-2E89-49BD-8466-45A34C1C4377}"/>
    <hyperlink ref="F59" location="Other!A1" display="Other Provider Type" xr:uid="{3229E4C8-09B2-4667-A565-07BF9939931E}"/>
    <hyperlink ref="D24:F24" location="Overhead!A1" display="SECTION 2:  GENERAL OVERHEAD COSTS ALLOCABLE TO CCS PROGRAM" xr:uid="{FC951598-813A-4C33-B9F5-D99DEAEDEB03}"/>
    <hyperlink ref="K12" location="'DTP Costs'!A1" display="DEFINITIONS" xr:uid="{4703FC79-42A9-492F-9588-4D8E380A8A13}"/>
    <hyperlink ref="K24" location="Overhead!A1" display="DEFINITIONS" xr:uid="{38BB2E13-6B1A-4C75-B2F1-2BAFD384BC17}"/>
  </hyperlinks>
  <pageMargins left="0.5" right="0.2" top="0.25" bottom="0.25" header="0.3" footer="0.3"/>
  <pageSetup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CFC8E-6787-4B82-9E9D-AED3D8A7605B}">
  <sheetPr>
    <tabColor theme="6" tint="0.79998168889431442"/>
    <pageSetUpPr fitToPage="1"/>
  </sheetPr>
  <dimension ref="A1:AW95"/>
  <sheetViews>
    <sheetView showGridLines="0" zoomScale="85" zoomScaleNormal="85" workbookViewId="0">
      <selection activeCell="D12" sqref="D12:K12"/>
    </sheetView>
  </sheetViews>
  <sheetFormatPr defaultColWidth="8.85546875" defaultRowHeight="15" x14ac:dyDescent="0.25"/>
  <cols>
    <col min="1" max="1" width="1.85546875" style="38" customWidth="1"/>
    <col min="2" max="2" width="5.28515625" style="76" customWidth="1"/>
    <col min="3" max="3" width="39.5703125" style="38" customWidth="1"/>
    <col min="4" max="4" width="20.7109375" style="38" customWidth="1"/>
    <col min="5" max="5" width="20.28515625" style="38" customWidth="1"/>
    <col min="6" max="6" width="19.5703125" style="38" customWidth="1"/>
    <col min="7" max="7" width="14.42578125" style="38" customWidth="1"/>
    <col min="8" max="8" width="16.28515625" style="38" customWidth="1"/>
    <col min="9" max="9" width="17.7109375" style="38" customWidth="1"/>
    <col min="10" max="10" width="19.42578125" style="38" customWidth="1"/>
    <col min="11" max="11" width="16.7109375" style="38" customWidth="1"/>
    <col min="12" max="12" width="16.7109375" style="41" customWidth="1"/>
    <col min="13" max="13" width="24.28515625" style="41" customWidth="1"/>
    <col min="14" max="14" width="24.5703125" style="41" bestFit="1" customWidth="1"/>
    <col min="15" max="15" width="34.42578125" style="41" customWidth="1"/>
    <col min="16" max="16" width="13" style="41" hidden="1" customWidth="1"/>
    <col min="17" max="48" width="8.85546875" style="41"/>
    <col min="49" max="16384" width="8.85546875" style="38"/>
  </cols>
  <sheetData>
    <row r="1" spans="1:49" x14ac:dyDescent="0.25">
      <c r="A1" s="136"/>
      <c r="B1" s="77"/>
      <c r="C1" s="46"/>
      <c r="D1" s="46"/>
      <c r="E1" s="46"/>
      <c r="F1" s="46"/>
      <c r="G1" s="46"/>
      <c r="H1" s="46"/>
      <c r="I1" s="46"/>
      <c r="J1" s="46"/>
      <c r="K1" s="46"/>
      <c r="L1" s="5"/>
      <c r="M1" s="5"/>
      <c r="N1" s="5"/>
    </row>
    <row r="2" spans="1:49" ht="6.6" customHeight="1" x14ac:dyDescent="0.25">
      <c r="A2" s="46"/>
      <c r="B2" s="77"/>
      <c r="C2" s="46"/>
      <c r="D2" s="46"/>
      <c r="E2" s="46"/>
      <c r="F2" s="46"/>
      <c r="G2" s="46"/>
      <c r="H2" s="46"/>
      <c r="I2" s="46"/>
      <c r="J2" s="46"/>
      <c r="K2" s="46"/>
      <c r="L2" s="5"/>
      <c r="M2" s="5"/>
      <c r="N2" s="5"/>
    </row>
    <row r="3" spans="1:49" ht="27" customHeight="1" x14ac:dyDescent="0.25">
      <c r="B3" s="224" t="s">
        <v>103</v>
      </c>
      <c r="C3" s="224"/>
      <c r="D3" s="224"/>
      <c r="E3" s="224"/>
      <c r="F3" s="224"/>
      <c r="G3" s="224"/>
      <c r="H3" s="224"/>
      <c r="I3" s="224"/>
      <c r="J3" s="224"/>
      <c r="K3" s="224"/>
      <c r="L3" s="224"/>
      <c r="M3" s="5"/>
      <c r="N3" s="5"/>
    </row>
    <row r="4" spans="1:49" ht="13.15" customHeight="1" x14ac:dyDescent="0.25">
      <c r="B4" s="77"/>
      <c r="C4" s="24" t="s">
        <v>65</v>
      </c>
      <c r="D4" s="5"/>
      <c r="E4" s="5"/>
      <c r="F4" s="5"/>
      <c r="G4" s="5"/>
      <c r="H4" s="5"/>
      <c r="I4" s="5"/>
      <c r="J4" s="5"/>
      <c r="K4" s="47"/>
      <c r="L4" s="5"/>
      <c r="M4" s="5"/>
      <c r="N4" s="5"/>
    </row>
    <row r="5" spans="1:49" ht="6.6" customHeight="1" x14ac:dyDescent="0.3">
      <c r="B5" s="77"/>
      <c r="C5" s="15"/>
      <c r="D5" s="5"/>
      <c r="E5" s="5"/>
      <c r="F5" s="5"/>
      <c r="G5" s="5"/>
      <c r="H5" s="5"/>
      <c r="I5" s="5"/>
      <c r="J5" s="5"/>
      <c r="K5" s="47"/>
      <c r="L5" s="5"/>
      <c r="M5" s="5"/>
      <c r="N5" s="5"/>
    </row>
    <row r="6" spans="1:49" ht="24" customHeight="1" x14ac:dyDescent="0.25">
      <c r="B6" s="77"/>
      <c r="C6" s="13" t="s">
        <v>142</v>
      </c>
      <c r="D6" s="263" t="s">
        <v>18</v>
      </c>
      <c r="E6" s="264"/>
      <c r="F6" s="5"/>
      <c r="G6" s="5"/>
      <c r="H6" s="5"/>
      <c r="I6" s="5"/>
      <c r="J6" s="5"/>
      <c r="K6" s="5"/>
      <c r="L6" s="5"/>
      <c r="M6" s="5"/>
      <c r="N6" s="5"/>
    </row>
    <row r="7" spans="1:49" ht="6" customHeight="1" x14ac:dyDescent="0.25">
      <c r="B7" s="77"/>
      <c r="C7" s="5"/>
      <c r="D7" s="5"/>
      <c r="E7" s="5"/>
      <c r="F7" s="5"/>
      <c r="G7" s="5"/>
      <c r="H7" s="5"/>
      <c r="I7" s="5"/>
      <c r="J7" s="5"/>
      <c r="K7" s="5"/>
      <c r="L7" s="5"/>
      <c r="M7" s="5"/>
      <c r="N7" s="5"/>
    </row>
    <row r="8" spans="1:49" ht="22.15" customHeight="1" x14ac:dyDescent="0.25">
      <c r="B8" s="77"/>
      <c r="C8" s="8" t="s">
        <v>61</v>
      </c>
      <c r="D8" s="265" t="str">
        <f>IF('Program and Overhead Costs'!$E$7&lt;&gt;0,'Program and Overhead Costs'!$E$7,"")</f>
        <v/>
      </c>
      <c r="E8" s="265"/>
      <c r="F8" s="6"/>
      <c r="G8" s="7"/>
      <c r="H8" s="7"/>
      <c r="I8" s="7"/>
      <c r="J8" s="5"/>
      <c r="K8" s="5"/>
      <c r="L8" s="5"/>
      <c r="M8" s="5"/>
      <c r="N8" s="5"/>
    </row>
    <row r="9" spans="1:49" ht="18" customHeight="1" x14ac:dyDescent="0.25">
      <c r="B9" s="77"/>
      <c r="C9" s="8"/>
      <c r="D9" s="266" t="s">
        <v>31</v>
      </c>
      <c r="E9" s="266"/>
      <c r="F9" s="266"/>
      <c r="G9" s="266"/>
      <c r="H9" s="266"/>
      <c r="I9" s="266"/>
      <c r="J9" s="266"/>
      <c r="K9" s="5"/>
      <c r="L9" s="5"/>
      <c r="M9" s="5"/>
      <c r="N9" s="5"/>
    </row>
    <row r="10" spans="1:49" ht="22.15" customHeight="1" x14ac:dyDescent="0.25">
      <c r="B10" s="77"/>
      <c r="C10" s="8" t="s">
        <v>17</v>
      </c>
      <c r="D10" s="267" t="str">
        <f>IF('Program and Overhead Costs'!$E$9&lt;&gt;0,'Program and Overhead Costs'!$E$9,"")</f>
        <v/>
      </c>
      <c r="E10" s="267"/>
      <c r="F10" s="267"/>
      <c r="G10" s="267"/>
      <c r="H10" s="5"/>
      <c r="I10" s="5"/>
      <c r="J10" s="5"/>
      <c r="K10" s="5"/>
      <c r="L10" s="5"/>
      <c r="M10" s="5"/>
      <c r="N10" s="5"/>
    </row>
    <row r="11" spans="1:49" ht="6.6" customHeight="1" x14ac:dyDescent="0.25">
      <c r="B11" s="77"/>
      <c r="C11" s="8"/>
      <c r="D11" s="48"/>
      <c r="E11" s="48"/>
      <c r="F11" s="48"/>
      <c r="G11" s="48"/>
      <c r="H11" s="5"/>
      <c r="I11" s="5"/>
      <c r="J11" s="5"/>
      <c r="K11" s="5"/>
      <c r="L11" s="5"/>
      <c r="M11" s="5"/>
      <c r="N11" s="5"/>
    </row>
    <row r="12" spans="1:49" ht="22.15" customHeight="1" x14ac:dyDescent="0.25">
      <c r="B12" s="137"/>
      <c r="C12" s="112" t="s">
        <v>68</v>
      </c>
      <c r="D12" s="261"/>
      <c r="E12" s="261"/>
      <c r="F12" s="261"/>
      <c r="G12" s="261"/>
      <c r="H12" s="262"/>
      <c r="I12" s="262"/>
      <c r="J12" s="262"/>
      <c r="K12" s="262"/>
      <c r="L12" s="77"/>
      <c r="M12" s="5"/>
      <c r="N12" s="5"/>
    </row>
    <row r="13" spans="1:49" s="41" customFormat="1" ht="5.45" customHeight="1" x14ac:dyDescent="0.25">
      <c r="B13" s="77"/>
      <c r="C13" s="14"/>
      <c r="D13" s="48"/>
      <c r="E13" s="48"/>
      <c r="F13" s="48"/>
      <c r="G13" s="48"/>
      <c r="H13" s="5"/>
      <c r="I13" s="5"/>
      <c r="J13" s="5"/>
      <c r="K13" s="5"/>
      <c r="L13" s="77"/>
      <c r="M13" s="5"/>
      <c r="N13" s="5"/>
    </row>
    <row r="14" spans="1:49" s="76" customFormat="1" ht="31.9" customHeight="1" x14ac:dyDescent="0.35">
      <c r="A14" s="194"/>
      <c r="B14" s="195" t="s">
        <v>104</v>
      </c>
      <c r="C14" s="195"/>
      <c r="D14" s="195"/>
      <c r="E14" s="194"/>
      <c r="F14" s="77"/>
      <c r="G14" s="77"/>
      <c r="H14" s="77"/>
      <c r="I14" s="77"/>
      <c r="J14" s="77"/>
      <c r="K14" s="77"/>
      <c r="L14" s="77"/>
      <c r="M14" s="77"/>
      <c r="N14" s="77"/>
    </row>
    <row r="15" spans="1:49" s="76" customFormat="1" ht="5.45" customHeight="1" x14ac:dyDescent="0.25">
      <c r="B15" s="77"/>
      <c r="C15" s="92"/>
      <c r="D15" s="93"/>
      <c r="E15" s="77"/>
      <c r="F15" s="77"/>
      <c r="G15" s="77"/>
      <c r="H15" s="77"/>
      <c r="I15" s="77"/>
      <c r="J15" s="77"/>
      <c r="K15" s="77"/>
      <c r="L15" s="77"/>
      <c r="M15" s="77"/>
      <c r="N15" s="77"/>
    </row>
    <row r="16" spans="1:49" s="50" customFormat="1" ht="60" x14ac:dyDescent="0.25">
      <c r="B16" s="91"/>
      <c r="C16" s="12" t="str">
        <f>CONCATENATE("List all ",D6," CCS Direct Service Positions")</f>
        <v>List all M.D. CCS Direct Service Positions</v>
      </c>
      <c r="D16" s="12" t="s">
        <v>210</v>
      </c>
      <c r="E16" s="12" t="s">
        <v>220</v>
      </c>
      <c r="F16" s="12" t="s">
        <v>221</v>
      </c>
      <c r="G16" s="12" t="s">
        <v>227</v>
      </c>
      <c r="H16" s="12" t="s">
        <v>222</v>
      </c>
      <c r="I16" s="12" t="s">
        <v>223</v>
      </c>
      <c r="J16" s="12" t="s">
        <v>224</v>
      </c>
      <c r="K16" s="12" t="s">
        <v>225</v>
      </c>
      <c r="L16" s="12" t="s">
        <v>228</v>
      </c>
      <c r="M16" s="117" t="s">
        <v>131</v>
      </c>
      <c r="N16" s="134" t="s">
        <v>101</v>
      </c>
      <c r="P16" s="88" t="s">
        <v>16</v>
      </c>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row>
    <row r="17" spans="1:49" ht="18" customHeight="1" x14ac:dyDescent="0.25">
      <c r="B17" s="77"/>
      <c r="C17" s="10"/>
      <c r="D17" s="16"/>
      <c r="E17" s="9"/>
      <c r="F17" s="3" t="str">
        <f>IF(C17&gt;0,E17*52,"")</f>
        <v/>
      </c>
      <c r="G17" s="18" t="str">
        <f>IF(C17&gt;0,D17*E17*52,"")</f>
        <v/>
      </c>
      <c r="H17" s="16"/>
      <c r="I17" s="16"/>
      <c r="J17" s="9"/>
      <c r="K17" s="3" t="str">
        <f t="shared" ref="K17:K30" si="0">IF(C17&gt;0,J17*52,"")</f>
        <v/>
      </c>
      <c r="L17" s="18" t="str">
        <f>IF(C17&gt;0,(G17+H17+I17)*P17,"")</f>
        <v/>
      </c>
      <c r="M17"/>
      <c r="N17" s="184" t="s">
        <v>144</v>
      </c>
      <c r="P17" s="89" t="e">
        <f t="shared" ref="P17:P30" si="1">IF(K17=0,"",K17/F17)</f>
        <v>#VALUE!</v>
      </c>
      <c r="AW17" s="41"/>
    </row>
    <row r="18" spans="1:49" ht="18" customHeight="1" x14ac:dyDescent="0.25">
      <c r="B18" s="77"/>
      <c r="C18" s="10"/>
      <c r="D18" s="16"/>
      <c r="E18" s="9"/>
      <c r="F18" s="3" t="str">
        <f t="shared" ref="F18:F30" si="2">IF(C18&gt;0,E18*52,"")</f>
        <v/>
      </c>
      <c r="G18" s="18" t="str">
        <f t="shared" ref="G18:G30" si="3">IF(C18&gt;0,D18*E18*52,"")</f>
        <v/>
      </c>
      <c r="H18" s="16"/>
      <c r="I18" s="16"/>
      <c r="J18" s="9"/>
      <c r="K18" s="3" t="str">
        <f t="shared" si="0"/>
        <v/>
      </c>
      <c r="L18" s="18" t="str">
        <f t="shared" ref="L18:L30" si="4">IF(C18&gt;0,(G18+H18+I18)*P18,"")</f>
        <v/>
      </c>
      <c r="M18"/>
      <c r="N18" s="138"/>
      <c r="O18" s="5"/>
      <c r="P18" s="89" t="e">
        <f t="shared" si="1"/>
        <v>#VALUE!</v>
      </c>
      <c r="AW18" s="41"/>
    </row>
    <row r="19" spans="1:49" ht="18" customHeight="1" x14ac:dyDescent="0.25">
      <c r="B19" s="77"/>
      <c r="C19" s="10"/>
      <c r="D19" s="16"/>
      <c r="E19" s="9"/>
      <c r="F19" s="3" t="str">
        <f t="shared" si="2"/>
        <v/>
      </c>
      <c r="G19" s="18" t="str">
        <f t="shared" si="3"/>
        <v/>
      </c>
      <c r="H19" s="16"/>
      <c r="I19" s="16"/>
      <c r="J19" s="9"/>
      <c r="K19" s="3" t="str">
        <f t="shared" si="0"/>
        <v/>
      </c>
      <c r="L19" s="18" t="str">
        <f t="shared" si="4"/>
        <v/>
      </c>
      <c r="M19"/>
      <c r="N19" s="113"/>
      <c r="O19" s="5"/>
      <c r="P19" s="89" t="e">
        <f t="shared" si="1"/>
        <v>#VALUE!</v>
      </c>
      <c r="AW19" s="41"/>
    </row>
    <row r="20" spans="1:49" ht="18" customHeight="1" x14ac:dyDescent="0.25">
      <c r="B20" s="77"/>
      <c r="C20" s="10"/>
      <c r="D20" s="16"/>
      <c r="E20" s="9"/>
      <c r="F20" s="3" t="str">
        <f t="shared" si="2"/>
        <v/>
      </c>
      <c r="G20" s="18" t="str">
        <f t="shared" si="3"/>
        <v/>
      </c>
      <c r="H20" s="16"/>
      <c r="I20" s="16"/>
      <c r="J20" s="9"/>
      <c r="K20" s="3" t="str">
        <f t="shared" si="0"/>
        <v/>
      </c>
      <c r="L20" s="18" t="str">
        <f t="shared" si="4"/>
        <v/>
      </c>
      <c r="M20"/>
      <c r="N20" s="113"/>
      <c r="O20" s="5"/>
      <c r="P20" s="89" t="e">
        <f t="shared" si="1"/>
        <v>#VALUE!</v>
      </c>
      <c r="AW20" s="41"/>
    </row>
    <row r="21" spans="1:49" ht="18" customHeight="1" x14ac:dyDescent="0.25">
      <c r="B21" s="77"/>
      <c r="C21" s="10"/>
      <c r="D21" s="16"/>
      <c r="E21" s="9"/>
      <c r="F21" s="3" t="str">
        <f t="shared" si="2"/>
        <v/>
      </c>
      <c r="G21" s="18" t="str">
        <f t="shared" si="3"/>
        <v/>
      </c>
      <c r="H21" s="16"/>
      <c r="I21" s="16"/>
      <c r="J21" s="9"/>
      <c r="K21" s="3" t="str">
        <f t="shared" si="0"/>
        <v/>
      </c>
      <c r="L21" s="18" t="str">
        <f t="shared" si="4"/>
        <v/>
      </c>
      <c r="M21"/>
      <c r="N21" s="113"/>
      <c r="O21" s="5"/>
      <c r="P21" s="89" t="e">
        <f t="shared" si="1"/>
        <v>#VALUE!</v>
      </c>
      <c r="AW21" s="41"/>
    </row>
    <row r="22" spans="1:49" ht="18" customHeight="1" x14ac:dyDescent="0.25">
      <c r="B22" s="77"/>
      <c r="C22" s="10"/>
      <c r="D22" s="16"/>
      <c r="E22" s="9"/>
      <c r="F22" s="3" t="str">
        <f t="shared" si="2"/>
        <v/>
      </c>
      <c r="G22" s="18" t="str">
        <f t="shared" si="3"/>
        <v/>
      </c>
      <c r="H22" s="16"/>
      <c r="I22" s="16"/>
      <c r="J22" s="9"/>
      <c r="K22" s="3" t="str">
        <f t="shared" si="0"/>
        <v/>
      </c>
      <c r="L22" s="18" t="str">
        <f t="shared" si="4"/>
        <v/>
      </c>
      <c r="M22"/>
      <c r="N22" s="113"/>
      <c r="O22" s="5"/>
      <c r="P22" s="89" t="e">
        <f t="shared" si="1"/>
        <v>#VALUE!</v>
      </c>
      <c r="AW22" s="41"/>
    </row>
    <row r="23" spans="1:49" ht="18" customHeight="1" x14ac:dyDescent="0.25">
      <c r="B23" s="77"/>
      <c r="C23" s="10"/>
      <c r="D23" s="16"/>
      <c r="E23" s="9"/>
      <c r="F23" s="3" t="str">
        <f t="shared" si="2"/>
        <v/>
      </c>
      <c r="G23" s="18" t="str">
        <f t="shared" si="3"/>
        <v/>
      </c>
      <c r="H23" s="16"/>
      <c r="I23" s="16"/>
      <c r="J23" s="9"/>
      <c r="K23" s="3" t="str">
        <f t="shared" si="0"/>
        <v/>
      </c>
      <c r="L23" s="18" t="str">
        <f t="shared" si="4"/>
        <v/>
      </c>
      <c r="M23"/>
      <c r="N23" s="113"/>
      <c r="O23" s="5"/>
      <c r="P23" s="89" t="e">
        <f t="shared" si="1"/>
        <v>#VALUE!</v>
      </c>
      <c r="AW23" s="41"/>
    </row>
    <row r="24" spans="1:49" ht="18" customHeight="1" x14ac:dyDescent="0.25">
      <c r="B24" s="77"/>
      <c r="C24" s="10"/>
      <c r="D24" s="16"/>
      <c r="E24" s="9"/>
      <c r="F24" s="3" t="str">
        <f t="shared" si="2"/>
        <v/>
      </c>
      <c r="G24" s="18" t="str">
        <f t="shared" si="3"/>
        <v/>
      </c>
      <c r="H24" s="16"/>
      <c r="I24" s="16"/>
      <c r="J24" s="9"/>
      <c r="K24" s="3" t="str">
        <f t="shared" si="0"/>
        <v/>
      </c>
      <c r="L24" s="18" t="str">
        <f t="shared" si="4"/>
        <v/>
      </c>
      <c r="M24"/>
      <c r="N24" s="113"/>
      <c r="O24" s="5"/>
      <c r="P24" s="89" t="e">
        <f t="shared" si="1"/>
        <v>#VALUE!</v>
      </c>
      <c r="AW24" s="41"/>
    </row>
    <row r="25" spans="1:49" ht="18" customHeight="1" x14ac:dyDescent="0.25">
      <c r="B25" s="77"/>
      <c r="C25" s="10"/>
      <c r="D25" s="16"/>
      <c r="E25" s="9"/>
      <c r="F25" s="3" t="str">
        <f t="shared" si="2"/>
        <v/>
      </c>
      <c r="G25" s="18" t="str">
        <f t="shared" si="3"/>
        <v/>
      </c>
      <c r="H25" s="16"/>
      <c r="I25" s="16"/>
      <c r="J25" s="9"/>
      <c r="K25" s="3" t="str">
        <f t="shared" si="0"/>
        <v/>
      </c>
      <c r="L25" s="18" t="str">
        <f t="shared" si="4"/>
        <v/>
      </c>
      <c r="M25"/>
      <c r="N25" s="113"/>
      <c r="O25" s="5"/>
      <c r="P25" s="89" t="e">
        <f t="shared" si="1"/>
        <v>#VALUE!</v>
      </c>
      <c r="AW25" s="41"/>
    </row>
    <row r="26" spans="1:49" ht="18" customHeight="1" x14ac:dyDescent="0.25">
      <c r="B26" s="77"/>
      <c r="C26" s="10"/>
      <c r="D26" s="16"/>
      <c r="E26" s="9"/>
      <c r="F26" s="3" t="str">
        <f t="shared" si="2"/>
        <v/>
      </c>
      <c r="G26" s="18" t="str">
        <f t="shared" si="3"/>
        <v/>
      </c>
      <c r="H26" s="16"/>
      <c r="I26" s="16"/>
      <c r="J26" s="9"/>
      <c r="K26" s="3" t="str">
        <f t="shared" si="0"/>
        <v/>
      </c>
      <c r="L26" s="18" t="str">
        <f t="shared" si="4"/>
        <v/>
      </c>
      <c r="M26"/>
      <c r="N26" s="113"/>
      <c r="O26" s="5"/>
      <c r="P26" s="89" t="e">
        <f t="shared" si="1"/>
        <v>#VALUE!</v>
      </c>
      <c r="AW26" s="41"/>
    </row>
    <row r="27" spans="1:49" ht="18" customHeight="1" x14ac:dyDescent="0.25">
      <c r="B27" s="77"/>
      <c r="C27" s="10"/>
      <c r="D27" s="16"/>
      <c r="E27" s="9"/>
      <c r="F27" s="3" t="str">
        <f t="shared" si="2"/>
        <v/>
      </c>
      <c r="G27" s="18" t="str">
        <f t="shared" si="3"/>
        <v/>
      </c>
      <c r="H27" s="16"/>
      <c r="I27" s="16"/>
      <c r="J27" s="9"/>
      <c r="K27" s="3" t="str">
        <f t="shared" si="0"/>
        <v/>
      </c>
      <c r="L27" s="18" t="str">
        <f t="shared" si="4"/>
        <v/>
      </c>
      <c r="M27"/>
      <c r="N27" s="113"/>
      <c r="O27" s="5"/>
      <c r="P27" s="89" t="e">
        <f t="shared" si="1"/>
        <v>#VALUE!</v>
      </c>
      <c r="AW27" s="41"/>
    </row>
    <row r="28" spans="1:49" ht="18" customHeight="1" x14ac:dyDescent="0.25">
      <c r="B28" s="77"/>
      <c r="C28" s="10"/>
      <c r="D28" s="16"/>
      <c r="E28" s="9"/>
      <c r="F28" s="3" t="str">
        <f t="shared" si="2"/>
        <v/>
      </c>
      <c r="G28" s="18" t="str">
        <f t="shared" si="3"/>
        <v/>
      </c>
      <c r="H28" s="16"/>
      <c r="I28" s="16"/>
      <c r="J28" s="9"/>
      <c r="K28" s="3" t="str">
        <f t="shared" si="0"/>
        <v/>
      </c>
      <c r="L28" s="18" t="str">
        <f t="shared" si="4"/>
        <v/>
      </c>
      <c r="M28"/>
      <c r="N28" s="113"/>
      <c r="O28" s="5"/>
      <c r="P28" s="89" t="e">
        <f t="shared" si="1"/>
        <v>#VALUE!</v>
      </c>
      <c r="AW28" s="41"/>
    </row>
    <row r="29" spans="1:49" ht="18" customHeight="1" x14ac:dyDescent="0.25">
      <c r="B29" s="77"/>
      <c r="C29" s="10"/>
      <c r="D29" s="16"/>
      <c r="E29" s="9"/>
      <c r="F29" s="3" t="str">
        <f t="shared" si="2"/>
        <v/>
      </c>
      <c r="G29" s="18" t="str">
        <f t="shared" si="3"/>
        <v/>
      </c>
      <c r="H29" s="16"/>
      <c r="I29" s="16"/>
      <c r="J29" s="9"/>
      <c r="K29" s="3" t="str">
        <f t="shared" si="0"/>
        <v/>
      </c>
      <c r="L29" s="18" t="str">
        <f t="shared" si="4"/>
        <v/>
      </c>
      <c r="N29" s="113"/>
      <c r="O29" s="5"/>
      <c r="P29" s="89" t="e">
        <f t="shared" si="1"/>
        <v>#VALUE!</v>
      </c>
      <c r="X29" s="109"/>
      <c r="AW29" s="41"/>
    </row>
    <row r="30" spans="1:49" ht="18" customHeight="1" thickBot="1" x14ac:dyDescent="0.3">
      <c r="B30" s="77"/>
      <c r="C30" s="10"/>
      <c r="D30" s="16"/>
      <c r="E30" s="9"/>
      <c r="F30" s="3" t="str">
        <f t="shared" si="2"/>
        <v/>
      </c>
      <c r="G30" s="18" t="str">
        <f t="shared" si="3"/>
        <v/>
      </c>
      <c r="H30" s="16"/>
      <c r="I30" s="16"/>
      <c r="J30" s="9"/>
      <c r="K30" s="3" t="str">
        <f t="shared" si="0"/>
        <v/>
      </c>
      <c r="L30" s="18" t="str">
        <f t="shared" si="4"/>
        <v/>
      </c>
      <c r="O30" s="5"/>
      <c r="P30" s="89" t="e">
        <f t="shared" si="1"/>
        <v>#VALUE!</v>
      </c>
      <c r="AW30" s="41"/>
    </row>
    <row r="31" spans="1:49" ht="15.75" thickBot="1" x14ac:dyDescent="0.3">
      <c r="B31" s="77"/>
      <c r="C31" s="77"/>
      <c r="D31" s="95"/>
      <c r="E31" s="52">
        <f t="shared" ref="E31:K31" si="5">SUM(E17:E30)</f>
        <v>0</v>
      </c>
      <c r="F31" s="52">
        <f t="shared" si="5"/>
        <v>0</v>
      </c>
      <c r="G31" s="18">
        <f t="shared" si="5"/>
        <v>0</v>
      </c>
      <c r="H31" s="53">
        <f t="shared" si="5"/>
        <v>0</v>
      </c>
      <c r="I31" s="53">
        <f t="shared" si="5"/>
        <v>0</v>
      </c>
      <c r="J31" s="52">
        <f>SUM(J17:J30)</f>
        <v>0</v>
      </c>
      <c r="K31" s="52">
        <f t="shared" si="5"/>
        <v>0</v>
      </c>
      <c r="L31" s="54">
        <f>SUM(L17:L30)</f>
        <v>0</v>
      </c>
      <c r="O31" s="5"/>
      <c r="P31" s="90"/>
      <c r="AW31" s="41"/>
    </row>
    <row r="32" spans="1:49" s="41" customFormat="1" ht="10.9" customHeight="1" x14ac:dyDescent="0.25">
      <c r="A32" s="5"/>
      <c r="B32" s="77"/>
      <c r="C32" s="5"/>
      <c r="D32" s="5"/>
      <c r="E32" s="5"/>
      <c r="F32" s="5"/>
      <c r="G32" s="5"/>
      <c r="H32" s="5"/>
      <c r="I32" s="5"/>
      <c r="J32" s="5"/>
      <c r="K32" s="5"/>
      <c r="L32" s="5"/>
      <c r="M32" s="5"/>
      <c r="N32" s="5"/>
    </row>
    <row r="33" spans="1:12" s="41" customFormat="1" ht="18.600000000000001" customHeight="1" x14ac:dyDescent="0.25">
      <c r="A33" s="26"/>
      <c r="B33" s="255" t="s">
        <v>138</v>
      </c>
      <c r="C33" s="255"/>
      <c r="D33" s="255"/>
      <c r="E33" s="255"/>
      <c r="F33" s="255"/>
      <c r="G33" s="255"/>
      <c r="H33" s="255"/>
      <c r="I33" s="255"/>
      <c r="J33" s="255"/>
      <c r="K33" s="255"/>
      <c r="L33" s="255"/>
    </row>
    <row r="34" spans="1:12" s="41" customFormat="1" ht="22.15" customHeight="1" x14ac:dyDescent="0.25">
      <c r="A34" s="74"/>
      <c r="B34" s="76"/>
      <c r="C34" s="256" t="s">
        <v>69</v>
      </c>
      <c r="D34" s="256"/>
      <c r="E34" s="256"/>
      <c r="F34" s="256"/>
      <c r="G34" s="256"/>
      <c r="H34" s="256"/>
      <c r="I34" s="256"/>
      <c r="J34" s="256"/>
      <c r="K34" s="256"/>
      <c r="L34" s="27"/>
    </row>
    <row r="35" spans="1:12" s="41" customFormat="1" ht="22.15" customHeight="1" x14ac:dyDescent="0.25">
      <c r="A35" s="26"/>
      <c r="B35" s="76"/>
      <c r="C35" s="257" t="s">
        <v>64</v>
      </c>
      <c r="D35" s="257"/>
      <c r="E35" s="258" t="str">
        <f>D8</f>
        <v/>
      </c>
      <c r="F35" s="258"/>
      <c r="G35" s="258"/>
      <c r="H35" s="28"/>
      <c r="I35" s="28"/>
      <c r="J35" s="28"/>
      <c r="K35" s="29"/>
    </row>
    <row r="36" spans="1:12" s="41" customFormat="1" ht="64.150000000000006" customHeight="1" x14ac:dyDescent="0.25">
      <c r="A36" s="26"/>
      <c r="B36" s="76"/>
      <c r="C36" s="12" t="str">
        <f>CONCATENATE("List all ",D6," CCS Direct Service Positions")</f>
        <v>List all M.D. CCS Direct Service Positions</v>
      </c>
      <c r="D36" s="111" t="s">
        <v>194</v>
      </c>
      <c r="E36" s="111" t="s">
        <v>107</v>
      </c>
      <c r="F36" s="111" t="s">
        <v>195</v>
      </c>
      <c r="G36" s="111" t="s">
        <v>110</v>
      </c>
      <c r="H36" s="111" t="s">
        <v>111</v>
      </c>
      <c r="I36" s="111" t="s">
        <v>196</v>
      </c>
      <c r="J36" s="111" t="s">
        <v>197</v>
      </c>
      <c r="K36" s="12" t="s">
        <v>14</v>
      </c>
    </row>
    <row r="37" spans="1:12" s="41" customFormat="1" ht="19.149999999999999" customHeight="1" x14ac:dyDescent="0.25">
      <c r="A37" s="26"/>
      <c r="B37" s="76"/>
      <c r="C37" s="30" t="str">
        <f t="shared" ref="C37:C50" si="6">IF(C17&gt;0,C17,"")</f>
        <v/>
      </c>
      <c r="D37" s="23"/>
      <c r="E37" s="96" t="str">
        <f t="shared" ref="E37:E50" si="7">IF(C17&gt;0,D37*(K17/F17),"")</f>
        <v/>
      </c>
      <c r="F37" s="23"/>
      <c r="G37" s="96" t="str">
        <f t="shared" ref="G37:G50" si="8">IF(C17&gt;0,F37*(K17/F17),"")</f>
        <v/>
      </c>
      <c r="H37" s="31" t="str">
        <f t="shared" ref="H37:H50" si="9">IF(C17&gt;0,30*(F17/8)/60/(2080/K17),"")</f>
        <v/>
      </c>
      <c r="I37" s="23"/>
      <c r="J37" s="23"/>
      <c r="K37" s="32" t="str">
        <f t="shared" ref="K37:K50" si="10">IF(C17&gt;0,(K17-E37-G37-H37-I37-J37)/K17,"")</f>
        <v/>
      </c>
    </row>
    <row r="38" spans="1:12" s="41" customFormat="1" ht="19.149999999999999" customHeight="1" x14ac:dyDescent="0.25">
      <c r="A38" s="26"/>
      <c r="B38" s="76"/>
      <c r="C38" s="30" t="str">
        <f t="shared" si="6"/>
        <v/>
      </c>
      <c r="D38" s="23"/>
      <c r="E38" s="96" t="str">
        <f t="shared" si="7"/>
        <v/>
      </c>
      <c r="F38" s="23"/>
      <c r="G38" s="96" t="str">
        <f t="shared" si="8"/>
        <v/>
      </c>
      <c r="H38" s="31" t="str">
        <f t="shared" si="9"/>
        <v/>
      </c>
      <c r="I38" s="23"/>
      <c r="J38" s="23"/>
      <c r="K38" s="32" t="str">
        <f t="shared" si="10"/>
        <v/>
      </c>
    </row>
    <row r="39" spans="1:12" s="41" customFormat="1" ht="19.149999999999999" customHeight="1" x14ac:dyDescent="0.25">
      <c r="A39" s="26"/>
      <c r="B39" s="76"/>
      <c r="C39" s="30" t="str">
        <f t="shared" si="6"/>
        <v/>
      </c>
      <c r="D39" s="23"/>
      <c r="E39" s="96" t="str">
        <f t="shared" si="7"/>
        <v/>
      </c>
      <c r="F39" s="23"/>
      <c r="G39" s="96" t="str">
        <f t="shared" si="8"/>
        <v/>
      </c>
      <c r="H39" s="31" t="str">
        <f t="shared" si="9"/>
        <v/>
      </c>
      <c r="I39" s="23"/>
      <c r="J39" s="23"/>
      <c r="K39" s="32" t="str">
        <f t="shared" si="10"/>
        <v/>
      </c>
    </row>
    <row r="40" spans="1:12" s="41" customFormat="1" ht="19.149999999999999" customHeight="1" x14ac:dyDescent="0.25">
      <c r="A40" s="26"/>
      <c r="B40" s="76"/>
      <c r="C40" s="30" t="str">
        <f t="shared" si="6"/>
        <v/>
      </c>
      <c r="D40" s="23"/>
      <c r="E40" s="96" t="str">
        <f t="shared" si="7"/>
        <v/>
      </c>
      <c r="F40" s="23"/>
      <c r="G40" s="96" t="str">
        <f t="shared" si="8"/>
        <v/>
      </c>
      <c r="H40" s="31" t="str">
        <f t="shared" si="9"/>
        <v/>
      </c>
      <c r="I40" s="23"/>
      <c r="J40" s="23"/>
      <c r="K40" s="32" t="str">
        <f t="shared" si="10"/>
        <v/>
      </c>
    </row>
    <row r="41" spans="1:12" s="41" customFormat="1" ht="19.149999999999999" customHeight="1" x14ac:dyDescent="0.25">
      <c r="A41" s="26"/>
      <c r="B41" s="76"/>
      <c r="C41" s="30" t="str">
        <f t="shared" si="6"/>
        <v/>
      </c>
      <c r="D41" s="23"/>
      <c r="E41" s="96" t="str">
        <f t="shared" si="7"/>
        <v/>
      </c>
      <c r="F41" s="23"/>
      <c r="G41" s="96" t="str">
        <f t="shared" si="8"/>
        <v/>
      </c>
      <c r="H41" s="31" t="str">
        <f t="shared" si="9"/>
        <v/>
      </c>
      <c r="I41" s="23"/>
      <c r="J41" s="23"/>
      <c r="K41" s="32" t="str">
        <f t="shared" si="10"/>
        <v/>
      </c>
    </row>
    <row r="42" spans="1:12" s="41" customFormat="1" ht="19.149999999999999" customHeight="1" x14ac:dyDescent="0.25">
      <c r="A42" s="26"/>
      <c r="B42" s="76"/>
      <c r="C42" s="30" t="str">
        <f t="shared" si="6"/>
        <v/>
      </c>
      <c r="D42" s="23"/>
      <c r="E42" s="96" t="str">
        <f t="shared" si="7"/>
        <v/>
      </c>
      <c r="F42" s="23"/>
      <c r="G42" s="96" t="str">
        <f t="shared" si="8"/>
        <v/>
      </c>
      <c r="H42" s="31" t="str">
        <f t="shared" si="9"/>
        <v/>
      </c>
      <c r="I42" s="23"/>
      <c r="J42" s="23"/>
      <c r="K42" s="32" t="str">
        <f t="shared" si="10"/>
        <v/>
      </c>
    </row>
    <row r="43" spans="1:12" s="41" customFormat="1" ht="19.149999999999999" customHeight="1" x14ac:dyDescent="0.25">
      <c r="A43" s="26"/>
      <c r="B43" s="76"/>
      <c r="C43" s="30" t="str">
        <f t="shared" si="6"/>
        <v/>
      </c>
      <c r="D43" s="23"/>
      <c r="E43" s="96" t="str">
        <f t="shared" si="7"/>
        <v/>
      </c>
      <c r="F43" s="23"/>
      <c r="G43" s="96" t="str">
        <f t="shared" si="8"/>
        <v/>
      </c>
      <c r="H43" s="31" t="str">
        <f t="shared" si="9"/>
        <v/>
      </c>
      <c r="I43" s="23"/>
      <c r="J43" s="23"/>
      <c r="K43" s="32" t="str">
        <f t="shared" si="10"/>
        <v/>
      </c>
    </row>
    <row r="44" spans="1:12" s="41" customFormat="1" ht="19.149999999999999" customHeight="1" x14ac:dyDescent="0.25">
      <c r="A44" s="26"/>
      <c r="B44" s="76"/>
      <c r="C44" s="30" t="str">
        <f t="shared" si="6"/>
        <v/>
      </c>
      <c r="D44" s="23"/>
      <c r="E44" s="96" t="str">
        <f t="shared" si="7"/>
        <v/>
      </c>
      <c r="F44" s="23"/>
      <c r="G44" s="96" t="str">
        <f t="shared" si="8"/>
        <v/>
      </c>
      <c r="H44" s="31" t="str">
        <f t="shared" si="9"/>
        <v/>
      </c>
      <c r="I44" s="23"/>
      <c r="J44" s="23"/>
      <c r="K44" s="32" t="str">
        <f t="shared" si="10"/>
        <v/>
      </c>
    </row>
    <row r="45" spans="1:12" s="41" customFormat="1" ht="19.149999999999999" customHeight="1" x14ac:dyDescent="0.25">
      <c r="A45" s="26"/>
      <c r="B45" s="76"/>
      <c r="C45" s="30" t="str">
        <f t="shared" si="6"/>
        <v/>
      </c>
      <c r="D45" s="23"/>
      <c r="E45" s="96" t="str">
        <f t="shared" si="7"/>
        <v/>
      </c>
      <c r="F45" s="23"/>
      <c r="G45" s="96" t="str">
        <f t="shared" si="8"/>
        <v/>
      </c>
      <c r="H45" s="31" t="str">
        <f t="shared" si="9"/>
        <v/>
      </c>
      <c r="I45" s="23"/>
      <c r="J45" s="23"/>
      <c r="K45" s="32" t="str">
        <f t="shared" si="10"/>
        <v/>
      </c>
    </row>
    <row r="46" spans="1:12" s="41" customFormat="1" ht="19.149999999999999" customHeight="1" x14ac:dyDescent="0.25">
      <c r="A46" s="26"/>
      <c r="B46" s="76"/>
      <c r="C46" s="30" t="str">
        <f t="shared" si="6"/>
        <v/>
      </c>
      <c r="D46" s="23"/>
      <c r="E46" s="96" t="str">
        <f t="shared" si="7"/>
        <v/>
      </c>
      <c r="F46" s="23"/>
      <c r="G46" s="96" t="str">
        <f t="shared" si="8"/>
        <v/>
      </c>
      <c r="H46" s="31" t="str">
        <f t="shared" si="9"/>
        <v/>
      </c>
      <c r="I46" s="23"/>
      <c r="J46" s="23"/>
      <c r="K46" s="32" t="str">
        <f t="shared" si="10"/>
        <v/>
      </c>
    </row>
    <row r="47" spans="1:12" s="41" customFormat="1" ht="19.149999999999999" customHeight="1" x14ac:dyDescent="0.25">
      <c r="A47" s="26"/>
      <c r="B47" s="76"/>
      <c r="C47" s="30" t="str">
        <f t="shared" si="6"/>
        <v/>
      </c>
      <c r="D47" s="23"/>
      <c r="E47" s="96" t="str">
        <f t="shared" si="7"/>
        <v/>
      </c>
      <c r="F47" s="23"/>
      <c r="G47" s="96" t="str">
        <f t="shared" si="8"/>
        <v/>
      </c>
      <c r="H47" s="31" t="str">
        <f t="shared" si="9"/>
        <v/>
      </c>
      <c r="I47" s="23"/>
      <c r="J47" s="23"/>
      <c r="K47" s="32" t="str">
        <f t="shared" si="10"/>
        <v/>
      </c>
    </row>
    <row r="48" spans="1:12" s="41" customFormat="1" ht="19.149999999999999" customHeight="1" x14ac:dyDescent="0.25">
      <c r="A48" s="37"/>
      <c r="B48" s="76"/>
      <c r="C48" s="30" t="str">
        <f t="shared" si="6"/>
        <v/>
      </c>
      <c r="D48" s="23"/>
      <c r="E48" s="96" t="str">
        <f t="shared" si="7"/>
        <v/>
      </c>
      <c r="F48" s="23"/>
      <c r="G48" s="96" t="str">
        <f t="shared" si="8"/>
        <v/>
      </c>
      <c r="H48" s="31" t="str">
        <f t="shared" si="9"/>
        <v/>
      </c>
      <c r="I48" s="23"/>
      <c r="J48" s="23"/>
      <c r="K48" s="32" t="str">
        <f t="shared" si="10"/>
        <v/>
      </c>
    </row>
    <row r="49" spans="1:15" s="41" customFormat="1" ht="19.149999999999999" customHeight="1" x14ac:dyDescent="0.25">
      <c r="A49" s="37"/>
      <c r="B49" s="76"/>
      <c r="C49" s="30" t="str">
        <f t="shared" si="6"/>
        <v/>
      </c>
      <c r="D49" s="23"/>
      <c r="E49" s="96" t="str">
        <f t="shared" si="7"/>
        <v/>
      </c>
      <c r="F49" s="23"/>
      <c r="G49" s="96" t="str">
        <f t="shared" si="8"/>
        <v/>
      </c>
      <c r="H49" s="31" t="str">
        <f t="shared" si="9"/>
        <v/>
      </c>
      <c r="I49" s="23"/>
      <c r="J49" s="23"/>
      <c r="K49" s="32" t="str">
        <f t="shared" si="10"/>
        <v/>
      </c>
    </row>
    <row r="50" spans="1:15" s="41" customFormat="1" ht="19.149999999999999" customHeight="1" x14ac:dyDescent="0.25">
      <c r="A50" s="37"/>
      <c r="B50" s="76"/>
      <c r="C50" s="30" t="str">
        <f t="shared" si="6"/>
        <v/>
      </c>
      <c r="D50" s="23"/>
      <c r="E50" s="96" t="str">
        <f t="shared" si="7"/>
        <v/>
      </c>
      <c r="F50" s="23"/>
      <c r="G50" s="96" t="str">
        <f t="shared" si="8"/>
        <v/>
      </c>
      <c r="H50" s="31" t="str">
        <f t="shared" si="9"/>
        <v/>
      </c>
      <c r="I50" s="23"/>
      <c r="J50" s="23"/>
      <c r="K50" s="32" t="str">
        <f t="shared" si="10"/>
        <v/>
      </c>
    </row>
    <row r="51" spans="1:15" s="41" customFormat="1" ht="19.149999999999999" customHeight="1" x14ac:dyDescent="0.25">
      <c r="A51" s="37"/>
      <c r="B51" s="94"/>
      <c r="C51" s="33"/>
      <c r="D51" s="3">
        <f>SUM(D37:D50)</f>
        <v>0</v>
      </c>
      <c r="E51" s="52">
        <f>SUM(E37:E50)</f>
        <v>0</v>
      </c>
      <c r="F51" s="3">
        <f t="shared" ref="F51:J51" si="11">SUM(F37:F50)</f>
        <v>0</v>
      </c>
      <c r="G51" s="52">
        <f t="shared" si="11"/>
        <v>0</v>
      </c>
      <c r="H51" s="3">
        <f t="shared" si="11"/>
        <v>0</v>
      </c>
      <c r="I51" s="3">
        <f t="shared" si="11"/>
        <v>0</v>
      </c>
      <c r="J51" s="3">
        <f t="shared" si="11"/>
        <v>0</v>
      </c>
      <c r="K51" s="34" t="str">
        <f>IF(C17&gt;0,AVERAGE(K37:K50),"")</f>
        <v/>
      </c>
    </row>
    <row r="52" spans="1:15" s="41" customFormat="1" ht="17.45" customHeight="1" x14ac:dyDescent="0.3">
      <c r="A52" s="5"/>
      <c r="B52" s="77"/>
      <c r="C52" s="35"/>
      <c r="D52" s="35"/>
      <c r="E52" s="25"/>
      <c r="F52" s="25"/>
      <c r="G52" s="25"/>
      <c r="H52" s="25"/>
      <c r="I52" s="25"/>
      <c r="J52" s="25"/>
      <c r="K52" s="25"/>
    </row>
    <row r="53" spans="1:15" s="41" customFormat="1" ht="17.45" customHeight="1" x14ac:dyDescent="0.25">
      <c r="B53" s="76"/>
      <c r="D53" s="85"/>
      <c r="E53" s="85"/>
      <c r="F53" s="85"/>
      <c r="G53" s="85"/>
      <c r="H53" s="85"/>
      <c r="I53" s="85"/>
      <c r="J53" s="85"/>
      <c r="K53" s="85" t="s">
        <v>66</v>
      </c>
      <c r="L53" s="36" t="str">
        <f>IF(C17&gt;0,1-K51,"")</f>
        <v/>
      </c>
    </row>
    <row r="54" spans="1:15" s="41" customFormat="1" ht="17.45" customHeight="1" x14ac:dyDescent="0.25">
      <c r="B54" s="76"/>
      <c r="D54" s="85"/>
      <c r="E54" s="85"/>
      <c r="F54" s="85"/>
      <c r="G54" s="85"/>
      <c r="H54" s="85"/>
      <c r="I54" s="85"/>
      <c r="J54" s="85"/>
      <c r="K54" s="85" t="s">
        <v>63</v>
      </c>
      <c r="L54" s="97" t="str">
        <f>IF(C17&gt;0,K51*K31,"")</f>
        <v/>
      </c>
    </row>
    <row r="55" spans="1:15" s="41" customFormat="1" ht="10.9" customHeight="1" thickBot="1" x14ac:dyDescent="0.3">
      <c r="B55" s="76"/>
      <c r="N55" s="5"/>
    </row>
    <row r="56" spans="1:15" s="41" customFormat="1" ht="28.9" customHeight="1" thickBot="1" x14ac:dyDescent="0.3">
      <c r="B56" s="77"/>
      <c r="C56" s="70"/>
      <c r="D56" s="87"/>
      <c r="E56" s="98" t="s">
        <v>71</v>
      </c>
      <c r="F56" s="99" t="str">
        <f>IF(L31&lt;&gt;0,L31+'Program and Overhead Costs'!I48,"")</f>
        <v/>
      </c>
      <c r="G56" s="259" t="s">
        <v>146</v>
      </c>
      <c r="H56" s="260"/>
      <c r="I56" s="260"/>
      <c r="J56" s="260"/>
      <c r="K56" s="260"/>
      <c r="L56" s="59"/>
      <c r="M56" s="5"/>
      <c r="N56" s="5"/>
    </row>
    <row r="57" spans="1:15" s="41" customFormat="1" ht="6.6" customHeight="1" thickBot="1" x14ac:dyDescent="0.3">
      <c r="B57" s="77"/>
      <c r="C57" s="78"/>
      <c r="D57" s="78"/>
      <c r="E57" s="79"/>
      <c r="F57" s="59"/>
      <c r="G57" s="59"/>
      <c r="H57" s="59"/>
      <c r="I57" s="59"/>
      <c r="J57" s="59"/>
      <c r="K57" s="59"/>
      <c r="L57" s="59"/>
      <c r="N57" s="5"/>
    </row>
    <row r="58" spans="1:15" s="41" customFormat="1" ht="33" customHeight="1" thickBot="1" x14ac:dyDescent="0.3">
      <c r="B58" s="77"/>
      <c r="C58" s="251" t="str">
        <f>CONCATENATE("HOURLY RATE FOR PROGRAM BILLABLE TIME* for ",CHAR(10),D6," staff:")</f>
        <v>HOURLY RATE FOR PROGRAM BILLABLE TIME* for 
M.D. staff:</v>
      </c>
      <c r="D58" s="251"/>
      <c r="E58" s="252"/>
      <c r="F58" s="22" t="str">
        <f>IF(C17&gt;0,F56/L54,"")</f>
        <v/>
      </c>
      <c r="G58" s="253" t="s">
        <v>72</v>
      </c>
      <c r="H58" s="254"/>
      <c r="I58" s="254"/>
      <c r="J58" s="254"/>
      <c r="K58" s="254"/>
      <c r="L58" s="254"/>
      <c r="M58" s="117" t="s">
        <v>131</v>
      </c>
      <c r="N58" s="185" t="s">
        <v>101</v>
      </c>
      <c r="O58" s="50"/>
    </row>
    <row r="59" spans="1:15" s="41" customFormat="1" ht="15.6" customHeight="1" x14ac:dyDescent="0.25">
      <c r="B59" s="77"/>
      <c r="C59" s="250" t="s">
        <v>198</v>
      </c>
      <c r="D59" s="250"/>
      <c r="E59" s="250"/>
      <c r="F59" s="250"/>
      <c r="G59" s="250"/>
      <c r="H59" s="250"/>
      <c r="I59" s="250"/>
      <c r="J59" s="250"/>
      <c r="K59" s="250"/>
      <c r="L59" s="250"/>
      <c r="M59"/>
      <c r="N59" s="184" t="s">
        <v>144</v>
      </c>
    </row>
    <row r="60" spans="1:15" s="41" customFormat="1" ht="19.899999999999999" customHeight="1" x14ac:dyDescent="0.25">
      <c r="B60" s="76"/>
    </row>
    <row r="61" spans="1:15" s="41" customFormat="1" ht="19.899999999999999" customHeight="1" x14ac:dyDescent="0.25">
      <c r="B61" s="76"/>
    </row>
    <row r="62" spans="1:15" s="41" customFormat="1" ht="19.899999999999999" customHeight="1" x14ac:dyDescent="0.25">
      <c r="B62" s="76"/>
    </row>
    <row r="63" spans="1:15" s="41" customFormat="1" ht="19.899999999999999" customHeight="1" x14ac:dyDescent="0.25">
      <c r="B63" s="76"/>
    </row>
    <row r="64" spans="1:15" s="41" customFormat="1" ht="19.899999999999999" customHeight="1" x14ac:dyDescent="0.25">
      <c r="B64" s="76"/>
    </row>
    <row r="65" spans="2:2" s="41" customFormat="1" ht="19.899999999999999" customHeight="1" x14ac:dyDescent="0.25">
      <c r="B65" s="76"/>
    </row>
    <row r="66" spans="2:2" s="41" customFormat="1" ht="19.899999999999999" customHeight="1" x14ac:dyDescent="0.25">
      <c r="B66" s="76"/>
    </row>
    <row r="67" spans="2:2" s="41" customFormat="1" ht="19.899999999999999" customHeight="1" x14ac:dyDescent="0.25">
      <c r="B67" s="76"/>
    </row>
    <row r="68" spans="2:2" s="41" customFormat="1" ht="19.899999999999999" customHeight="1" x14ac:dyDescent="0.25">
      <c r="B68" s="76"/>
    </row>
    <row r="69" spans="2:2" s="41" customFormat="1" ht="19.899999999999999" customHeight="1" x14ac:dyDescent="0.25">
      <c r="B69" s="76"/>
    </row>
    <row r="70" spans="2:2" s="41" customFormat="1" ht="19.899999999999999" customHeight="1" x14ac:dyDescent="0.25">
      <c r="B70" s="76"/>
    </row>
    <row r="71" spans="2:2" s="41" customFormat="1" ht="19.899999999999999" customHeight="1" x14ac:dyDescent="0.25">
      <c r="B71" s="76"/>
    </row>
    <row r="72" spans="2:2" s="41" customFormat="1" ht="19.899999999999999" customHeight="1" x14ac:dyDescent="0.25">
      <c r="B72" s="76"/>
    </row>
    <row r="73" spans="2:2" s="41" customFormat="1" x14ac:dyDescent="0.25">
      <c r="B73" s="76"/>
    </row>
    <row r="74" spans="2:2" s="41" customFormat="1" x14ac:dyDescent="0.25">
      <c r="B74" s="76"/>
    </row>
    <row r="75" spans="2:2" s="41" customFormat="1" x14ac:dyDescent="0.25">
      <c r="B75" s="76"/>
    </row>
    <row r="76" spans="2:2" s="41" customFormat="1" x14ac:dyDescent="0.25">
      <c r="B76" s="76"/>
    </row>
    <row r="77" spans="2:2" s="41" customFormat="1" x14ac:dyDescent="0.25">
      <c r="B77" s="76"/>
    </row>
    <row r="78" spans="2:2" s="41" customFormat="1" x14ac:dyDescent="0.25">
      <c r="B78" s="76"/>
    </row>
    <row r="79" spans="2:2" s="41" customFormat="1" x14ac:dyDescent="0.25">
      <c r="B79" s="76"/>
    </row>
    <row r="80" spans="2:2" s="41" customFormat="1" x14ac:dyDescent="0.25">
      <c r="B80" s="76"/>
    </row>
    <row r="81" spans="2:2" s="41" customFormat="1" x14ac:dyDescent="0.25">
      <c r="B81" s="76"/>
    </row>
    <row r="82" spans="2:2" s="41" customFormat="1" x14ac:dyDescent="0.25">
      <c r="B82" s="76"/>
    </row>
    <row r="83" spans="2:2" s="41" customFormat="1" x14ac:dyDescent="0.25">
      <c r="B83" s="76"/>
    </row>
    <row r="84" spans="2:2" s="41" customFormat="1" x14ac:dyDescent="0.25">
      <c r="B84" s="76"/>
    </row>
    <row r="85" spans="2:2" s="41" customFormat="1" x14ac:dyDescent="0.25">
      <c r="B85" s="76"/>
    </row>
    <row r="86" spans="2:2" s="41" customFormat="1" x14ac:dyDescent="0.25">
      <c r="B86" s="76"/>
    </row>
    <row r="87" spans="2:2" s="41" customFormat="1" x14ac:dyDescent="0.25">
      <c r="B87" s="76"/>
    </row>
    <row r="88" spans="2:2" s="41" customFormat="1" x14ac:dyDescent="0.25">
      <c r="B88" s="76"/>
    </row>
    <row r="89" spans="2:2" s="41" customFormat="1" x14ac:dyDescent="0.25">
      <c r="B89" s="76"/>
    </row>
    <row r="90" spans="2:2" s="41" customFormat="1" x14ac:dyDescent="0.25">
      <c r="B90" s="76"/>
    </row>
    <row r="91" spans="2:2" s="41" customFormat="1" x14ac:dyDescent="0.25">
      <c r="B91" s="76"/>
    </row>
    <row r="92" spans="2:2" s="41" customFormat="1" x14ac:dyDescent="0.25">
      <c r="B92" s="76"/>
    </row>
    <row r="93" spans="2:2" s="41" customFormat="1" x14ac:dyDescent="0.25">
      <c r="B93" s="76"/>
    </row>
    <row r="94" spans="2:2" s="41" customFormat="1" x14ac:dyDescent="0.25">
      <c r="B94" s="76"/>
    </row>
    <row r="95" spans="2:2" s="41" customFormat="1" x14ac:dyDescent="0.25">
      <c r="B95" s="76"/>
    </row>
  </sheetData>
  <sheetProtection algorithmName="SHA-512" hashValue="V6FlCqCIe0ZObRDo/uJn5VhZbUaaygjf4zCNNtF5JnybkHGZ5xx4eUYgDtHCGlbGmCVx9XysX4PRjhQkxydZlw==" saltValue="7kV4kJ0PRQTEq1rrMSWkuA==" spinCount="100000" sheet="1" selectLockedCells="1"/>
  <mergeCells count="14">
    <mergeCell ref="D12:K12"/>
    <mergeCell ref="B3:L3"/>
    <mergeCell ref="D6:E6"/>
    <mergeCell ref="D8:E8"/>
    <mergeCell ref="D9:J9"/>
    <mergeCell ref="D10:G10"/>
    <mergeCell ref="C59:L59"/>
    <mergeCell ref="C58:E58"/>
    <mergeCell ref="G58:L58"/>
    <mergeCell ref="B33:L33"/>
    <mergeCell ref="C34:K34"/>
    <mergeCell ref="C35:D35"/>
    <mergeCell ref="E35:G35"/>
    <mergeCell ref="G56:K56"/>
  </mergeCells>
  <hyperlinks>
    <hyperlink ref="C12" location="'Service Array'!A1" display="Service Array Item(s):" xr:uid="{B80C7EE5-CDB1-4ABC-A7AF-1CC64832159D}"/>
    <hyperlink ref="E36" location="Productivity!A1" display="Holiday Hours Allocable to CCS" xr:uid="{0D7C33E5-0B1B-4F62-9334-8AF4AF0F4F77}"/>
    <hyperlink ref="G36" location="Productivity!A1" display="PTO Hours Allocable to CCS" xr:uid="{5942BAF8-0E2B-4E89-A4E4-EA56B510C67D}"/>
    <hyperlink ref="H36" location="Productivity!A1" display="Break Hours Allocable to CCS" xr:uid="{78450A98-1224-4B28-953B-7FE09176AAAB}"/>
    <hyperlink ref="I36" location="Productivity!A1" display=" Necessary but Non-Billable CCS-Related Meeting Hours" xr:uid="{77F94409-1D35-4B2E-A349-4FA40A185B18}"/>
    <hyperlink ref="J36" location="Productivity!A1" display="CCS Orientation and Training Hours" xr:uid="{B7C133B3-B19C-4CFB-8195-FFFD7B23C9A3}"/>
    <hyperlink ref="F36" location="Productivity!A1" display="PTO Hours" xr:uid="{B3A58CC9-C78D-4926-893F-FC21BD6A1B17}"/>
    <hyperlink ref="D36" location="Productivity!A1" display="Holiday Hours" xr:uid="{A99A6DD2-3507-4283-AC09-09BE51668C20}"/>
    <hyperlink ref="B33:L33" location="Productivity!A1" display="PART 2:  STAFF PRODUCTIVITY " xr:uid="{497D8FFB-1A1D-4F08-B230-B7D10ABDA683}"/>
    <hyperlink ref="N16" location="Instructions!A1" display="Instructions" xr:uid="{D08C6B1E-8F92-4AB4-8986-5F83E9084F20}"/>
    <hyperlink ref="B14:D14" location="'Staff DTP'!A1" display="PART 1:  STAFF RELATED DIRECT TO CCS PROGRAM COSTS" xr:uid="{4E67428A-238D-4DBA-8AE2-DB8182254C6B}"/>
    <hyperlink ref="N17" location="'Program and Overhead Costs'!A1" display="Program and Overhead Costs" xr:uid="{5A33C01C-23A1-4F6E-BFF0-6BC9F0242DF6}"/>
    <hyperlink ref="N58" location="Instructions!A1" display="Instructions" xr:uid="{F28C5BBA-9044-4E9C-9DC3-E542BAC814EE}"/>
    <hyperlink ref="N59" location="'Program and Overhead Costs'!A1" display="Program and Overhead Costs" xr:uid="{F861DD50-1106-41FA-8813-E40350C4BD0D}"/>
  </hyperlinks>
  <pageMargins left="0.25" right="0.2" top="0.25" bottom="0.25" header="0.3" footer="0.3"/>
  <pageSetup scale="4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Professional Type" xr:uid="{52D8D932-BC61-41BB-A567-C4612E1C7D05}">
          <x14:formula1>
            <xm:f>lists!$A$2:$A$14</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CD539-BF3F-4390-A157-B407AC25B0DC}">
  <sheetPr>
    <tabColor theme="6" tint="0.79998168889431442"/>
    <pageSetUpPr fitToPage="1"/>
  </sheetPr>
  <dimension ref="A1:AW97"/>
  <sheetViews>
    <sheetView showGridLines="0" zoomScale="85" zoomScaleNormal="85" workbookViewId="0">
      <selection activeCell="D12" sqref="D12:K12"/>
    </sheetView>
  </sheetViews>
  <sheetFormatPr defaultColWidth="8.85546875" defaultRowHeight="15" x14ac:dyDescent="0.25"/>
  <cols>
    <col min="1" max="1" width="1.85546875" style="38" customWidth="1"/>
    <col min="2" max="2" width="7.140625" style="76" customWidth="1"/>
    <col min="3" max="3" width="37.140625" style="38" customWidth="1"/>
    <col min="4" max="4" width="20.7109375" style="38" customWidth="1"/>
    <col min="5" max="5" width="20.28515625" style="38" customWidth="1"/>
    <col min="6" max="6" width="19.5703125" style="38" customWidth="1"/>
    <col min="7" max="7" width="14.42578125" style="38" customWidth="1"/>
    <col min="8" max="8" width="16.28515625" style="38" customWidth="1"/>
    <col min="9" max="9" width="17.7109375" style="38" customWidth="1"/>
    <col min="10" max="10" width="19.42578125" style="38" customWidth="1"/>
    <col min="11" max="11" width="17" style="38" customWidth="1"/>
    <col min="12" max="12" width="16.7109375" style="41" customWidth="1"/>
    <col min="13" max="13" width="16.28515625" style="41" customWidth="1"/>
    <col min="14" max="14" width="24.42578125" style="41" customWidth="1"/>
    <col min="15" max="15" width="8.85546875" style="41" customWidth="1"/>
    <col min="16" max="16" width="8.85546875" style="41" hidden="1" customWidth="1"/>
    <col min="17" max="48" width="8.85546875" style="41"/>
    <col min="49" max="16384" width="8.85546875" style="38"/>
  </cols>
  <sheetData>
    <row r="1" spans="1:49" x14ac:dyDescent="0.25">
      <c r="A1" s="46"/>
      <c r="B1" s="77"/>
      <c r="C1" s="46"/>
      <c r="D1" s="46"/>
      <c r="E1" s="46"/>
      <c r="F1" s="46"/>
      <c r="G1" s="46"/>
      <c r="H1" s="46"/>
      <c r="I1" s="46"/>
      <c r="J1" s="46"/>
      <c r="K1" s="46"/>
      <c r="L1" s="5"/>
      <c r="M1" s="5"/>
      <c r="N1" s="5"/>
    </row>
    <row r="2" spans="1:49" ht="6.6" customHeight="1" x14ac:dyDescent="0.25">
      <c r="A2" s="46"/>
      <c r="B2" s="77"/>
      <c r="C2" s="46"/>
      <c r="D2" s="46"/>
      <c r="E2" s="46"/>
      <c r="F2" s="46"/>
      <c r="G2" s="46"/>
      <c r="H2" s="46"/>
      <c r="I2" s="46"/>
      <c r="J2" s="46"/>
      <c r="K2" s="46"/>
      <c r="L2" s="5"/>
      <c r="M2" s="5"/>
      <c r="N2" s="5"/>
    </row>
    <row r="3" spans="1:49" ht="27" customHeight="1" x14ac:dyDescent="0.25">
      <c r="B3" s="224" t="s">
        <v>103</v>
      </c>
      <c r="C3" s="224"/>
      <c r="D3" s="224"/>
      <c r="E3" s="224"/>
      <c r="F3" s="224"/>
      <c r="G3" s="224"/>
      <c r="H3" s="224"/>
      <c r="I3" s="224"/>
      <c r="J3" s="224"/>
      <c r="K3" s="224"/>
      <c r="L3" s="224"/>
      <c r="M3" s="5"/>
      <c r="N3" s="5"/>
    </row>
    <row r="4" spans="1:49" ht="13.15" customHeight="1" x14ac:dyDescent="0.25">
      <c r="B4" s="77"/>
      <c r="C4" s="139" t="s">
        <v>65</v>
      </c>
      <c r="D4" s="5"/>
      <c r="E4" s="5"/>
      <c r="F4" s="5"/>
      <c r="G4" s="5"/>
      <c r="H4" s="5"/>
      <c r="I4" s="5"/>
      <c r="J4" s="5"/>
      <c r="K4" s="47"/>
      <c r="L4" s="5"/>
      <c r="M4" s="5"/>
      <c r="N4" s="5"/>
    </row>
    <row r="5" spans="1:49" ht="6.6" customHeight="1" x14ac:dyDescent="0.3">
      <c r="B5" s="77"/>
      <c r="C5" s="15"/>
      <c r="D5" s="5"/>
      <c r="E5" s="5"/>
      <c r="F5" s="5"/>
      <c r="G5" s="5"/>
      <c r="H5" s="5"/>
      <c r="I5" s="5"/>
      <c r="J5" s="5"/>
      <c r="K5" s="47"/>
      <c r="L5" s="5"/>
      <c r="M5" s="5"/>
      <c r="N5" s="5"/>
    </row>
    <row r="6" spans="1:49" ht="30.6" customHeight="1" x14ac:dyDescent="0.25">
      <c r="B6" s="77"/>
      <c r="C6" s="13" t="s">
        <v>142</v>
      </c>
      <c r="D6" s="263" t="s">
        <v>19</v>
      </c>
      <c r="E6" s="264"/>
      <c r="F6" s="5"/>
      <c r="G6" s="5"/>
      <c r="H6" s="5"/>
      <c r="I6" s="5"/>
      <c r="J6" s="5"/>
      <c r="K6" s="5"/>
      <c r="L6" s="5"/>
      <c r="M6" s="5"/>
      <c r="N6" s="5"/>
    </row>
    <row r="7" spans="1:49" ht="6" customHeight="1" x14ac:dyDescent="0.25">
      <c r="B7" s="77"/>
      <c r="C7" s="5"/>
      <c r="D7" s="5"/>
      <c r="E7" s="5"/>
      <c r="F7" s="5"/>
      <c r="G7" s="5"/>
      <c r="H7" s="5"/>
      <c r="I7" s="5"/>
      <c r="J7" s="5"/>
      <c r="K7" s="5"/>
      <c r="L7" s="5"/>
      <c r="M7" s="5"/>
      <c r="N7" s="5"/>
    </row>
    <row r="8" spans="1:49" ht="22.15" customHeight="1" x14ac:dyDescent="0.25">
      <c r="B8" s="77"/>
      <c r="C8" s="8" t="s">
        <v>61</v>
      </c>
      <c r="D8" s="265" t="str">
        <f>IF('Program and Overhead Costs'!$E$7&lt;&gt;0,'Program and Overhead Costs'!$E$7,"")</f>
        <v/>
      </c>
      <c r="E8" s="265"/>
      <c r="F8" s="6"/>
      <c r="G8" s="7"/>
      <c r="H8" s="7"/>
      <c r="I8" s="7"/>
      <c r="J8" s="5"/>
      <c r="K8" s="5"/>
      <c r="L8" s="5"/>
      <c r="M8" s="5"/>
      <c r="N8" s="5"/>
    </row>
    <row r="9" spans="1:49" ht="18" customHeight="1" x14ac:dyDescent="0.25">
      <c r="B9" s="77"/>
      <c r="C9" s="8"/>
      <c r="D9" s="266" t="s">
        <v>31</v>
      </c>
      <c r="E9" s="266"/>
      <c r="F9" s="266"/>
      <c r="G9" s="266"/>
      <c r="H9" s="266"/>
      <c r="I9" s="266"/>
      <c r="J9" s="266"/>
      <c r="K9" s="5"/>
      <c r="L9" s="5"/>
      <c r="M9" s="5"/>
      <c r="N9" s="5"/>
    </row>
    <row r="10" spans="1:49" ht="22.15" customHeight="1" x14ac:dyDescent="0.25">
      <c r="B10" s="77"/>
      <c r="C10" s="8" t="s">
        <v>17</v>
      </c>
      <c r="D10" s="267" t="str">
        <f>IF('Program and Overhead Costs'!$E$9&lt;&gt;0,'Program and Overhead Costs'!$E$9,"")</f>
        <v/>
      </c>
      <c r="E10" s="267"/>
      <c r="F10" s="267"/>
      <c r="G10" s="267"/>
      <c r="H10" s="5"/>
      <c r="I10" s="5"/>
      <c r="J10" s="5"/>
      <c r="K10" s="5"/>
      <c r="L10" s="5"/>
      <c r="M10" s="5"/>
      <c r="N10" s="5"/>
    </row>
    <row r="11" spans="1:49" ht="6.6" customHeight="1" x14ac:dyDescent="0.25">
      <c r="B11" s="77"/>
      <c r="C11" s="8"/>
      <c r="D11" s="48"/>
      <c r="E11" s="48"/>
      <c r="F11" s="48"/>
      <c r="G11" s="48"/>
      <c r="H11" s="5"/>
      <c r="I11" s="5"/>
      <c r="J11" s="5"/>
      <c r="K11" s="5"/>
      <c r="L11" s="5"/>
      <c r="M11" s="5"/>
      <c r="N11" s="5"/>
    </row>
    <row r="12" spans="1:49" ht="22.15" customHeight="1" x14ac:dyDescent="0.25">
      <c r="B12" s="137"/>
      <c r="C12" s="112" t="s">
        <v>68</v>
      </c>
      <c r="D12" s="261"/>
      <c r="E12" s="261"/>
      <c r="F12" s="261"/>
      <c r="G12" s="261"/>
      <c r="H12" s="262"/>
      <c r="I12" s="262"/>
      <c r="J12" s="262"/>
      <c r="K12" s="262"/>
      <c r="L12" s="77"/>
      <c r="M12" s="5"/>
      <c r="N12" s="5"/>
    </row>
    <row r="13" spans="1:49" s="41" customFormat="1" ht="5.45" customHeight="1" x14ac:dyDescent="0.25">
      <c r="B13" s="77"/>
      <c r="C13" s="14"/>
      <c r="D13" s="48"/>
      <c r="E13" s="48"/>
      <c r="F13" s="48"/>
      <c r="G13" s="48"/>
      <c r="H13" s="5"/>
      <c r="I13" s="5"/>
      <c r="J13" s="5"/>
      <c r="K13" s="5"/>
      <c r="L13" s="77"/>
      <c r="M13" s="5"/>
      <c r="N13" s="5"/>
    </row>
    <row r="14" spans="1:49" s="76" customFormat="1" ht="31.9" customHeight="1" x14ac:dyDescent="0.35">
      <c r="A14" s="194"/>
      <c r="B14" s="195" t="s">
        <v>104</v>
      </c>
      <c r="C14" s="195"/>
      <c r="D14" s="195"/>
      <c r="E14" s="194"/>
      <c r="F14" s="77"/>
      <c r="G14" s="77"/>
      <c r="H14" s="77"/>
      <c r="I14" s="77"/>
      <c r="J14" s="77"/>
      <c r="K14" s="77"/>
      <c r="L14" s="77"/>
      <c r="M14" s="77"/>
      <c r="N14" s="77"/>
    </row>
    <row r="15" spans="1:49" s="76" customFormat="1" ht="5.45" customHeight="1" x14ac:dyDescent="0.25">
      <c r="B15" s="77"/>
      <c r="C15" s="92"/>
      <c r="D15" s="93"/>
      <c r="E15" s="77"/>
      <c r="F15" s="77"/>
      <c r="G15" s="77"/>
      <c r="H15" s="77"/>
      <c r="I15" s="77"/>
      <c r="J15" s="77"/>
      <c r="K15" s="77"/>
      <c r="L15" s="77"/>
      <c r="M15" s="77"/>
      <c r="N15" s="77"/>
    </row>
    <row r="16" spans="1:49" s="50" customFormat="1" ht="75" x14ac:dyDescent="0.25">
      <c r="B16" s="186"/>
      <c r="C16" s="12" t="str">
        <f>CONCATENATE("List all ",D6," CCS Direct Service Positions")</f>
        <v>List all Ph.D. CCS Direct Service Positions</v>
      </c>
      <c r="D16" s="12" t="s">
        <v>210</v>
      </c>
      <c r="E16" s="12" t="s">
        <v>220</v>
      </c>
      <c r="F16" s="12" t="s">
        <v>221</v>
      </c>
      <c r="G16" s="12" t="s">
        <v>227</v>
      </c>
      <c r="H16" s="12" t="s">
        <v>222</v>
      </c>
      <c r="I16" s="12" t="s">
        <v>223</v>
      </c>
      <c r="J16" s="12" t="s">
        <v>224</v>
      </c>
      <c r="K16" s="12" t="s">
        <v>225</v>
      </c>
      <c r="L16" s="12" t="s">
        <v>228</v>
      </c>
      <c r="M16" s="117" t="s">
        <v>131</v>
      </c>
      <c r="N16" s="185" t="s">
        <v>101</v>
      </c>
      <c r="P16" s="88" t="s">
        <v>16</v>
      </c>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row>
    <row r="17" spans="1:49" ht="18" customHeight="1" x14ac:dyDescent="0.25">
      <c r="B17" s="77"/>
      <c r="C17" s="10"/>
      <c r="D17" s="16"/>
      <c r="E17" s="9"/>
      <c r="F17" s="3" t="str">
        <f>IF(C17&gt;0,E17*52,"")</f>
        <v/>
      </c>
      <c r="G17" s="18" t="str">
        <f>IF(C17&gt;0,D17*E17*52,"")</f>
        <v/>
      </c>
      <c r="H17" s="16"/>
      <c r="I17" s="16"/>
      <c r="J17" s="9"/>
      <c r="K17" s="3" t="str">
        <f t="shared" ref="K17:K30" si="0">IF(C17&gt;0,J17*52,"")</f>
        <v/>
      </c>
      <c r="L17" s="18" t="str">
        <f>IF(C17&gt;0,(G17+H17+I17)*P17,"")</f>
        <v/>
      </c>
      <c r="M17"/>
      <c r="N17" s="184" t="s">
        <v>144</v>
      </c>
      <c r="P17" s="89" t="e">
        <f t="shared" ref="P17:P30" si="1">IF(K17=0,"",K17/F17)</f>
        <v>#VALUE!</v>
      </c>
      <c r="AW17" s="41"/>
    </row>
    <row r="18" spans="1:49" ht="18" customHeight="1" x14ac:dyDescent="0.25">
      <c r="B18" s="77"/>
      <c r="C18" s="10"/>
      <c r="D18" s="16"/>
      <c r="E18" s="9"/>
      <c r="F18" s="3" t="str">
        <f t="shared" ref="F18:F30" si="2">IF(C18&gt;0,E18*52,"")</f>
        <v/>
      </c>
      <c r="G18" s="18" t="str">
        <f t="shared" ref="G18:G30" si="3">IF(C18&gt;0,D18*E18*52,"")</f>
        <v/>
      </c>
      <c r="H18" s="16"/>
      <c r="I18" s="16"/>
      <c r="J18" s="9"/>
      <c r="K18" s="3" t="str">
        <f t="shared" si="0"/>
        <v/>
      </c>
      <c r="L18" s="18" t="str">
        <f t="shared" ref="L18:L30" si="4">IF(C18&gt;0,(G18+H18+I18)*P18,"")</f>
        <v/>
      </c>
      <c r="M18"/>
      <c r="N18" s="138"/>
      <c r="O18" s="5"/>
      <c r="P18" s="89" t="e">
        <f t="shared" si="1"/>
        <v>#VALUE!</v>
      </c>
      <c r="AW18" s="41"/>
    </row>
    <row r="19" spans="1:49" ht="18" customHeight="1" x14ac:dyDescent="0.25">
      <c r="B19" s="77"/>
      <c r="C19" s="10"/>
      <c r="D19" s="16"/>
      <c r="E19" s="9"/>
      <c r="F19" s="3" t="str">
        <f t="shared" si="2"/>
        <v/>
      </c>
      <c r="G19" s="18" t="str">
        <f t="shared" si="3"/>
        <v/>
      </c>
      <c r="H19" s="16"/>
      <c r="I19" s="16"/>
      <c r="J19" s="9"/>
      <c r="K19" s="3" t="str">
        <f t="shared" si="0"/>
        <v/>
      </c>
      <c r="L19" s="18" t="str">
        <f t="shared" si="4"/>
        <v/>
      </c>
      <c r="M19"/>
      <c r="N19" s="113"/>
      <c r="O19" s="5"/>
      <c r="P19" s="89" t="e">
        <f t="shared" si="1"/>
        <v>#VALUE!</v>
      </c>
      <c r="AW19" s="41"/>
    </row>
    <row r="20" spans="1:49" ht="18" customHeight="1" x14ac:dyDescent="0.25">
      <c r="B20" s="77"/>
      <c r="C20" s="10"/>
      <c r="D20" s="16"/>
      <c r="E20" s="9"/>
      <c r="F20" s="3" t="str">
        <f t="shared" si="2"/>
        <v/>
      </c>
      <c r="G20" s="18" t="str">
        <f t="shared" si="3"/>
        <v/>
      </c>
      <c r="H20" s="16"/>
      <c r="I20" s="16"/>
      <c r="J20" s="9"/>
      <c r="K20" s="3" t="str">
        <f t="shared" si="0"/>
        <v/>
      </c>
      <c r="L20" s="18" t="str">
        <f t="shared" si="4"/>
        <v/>
      </c>
      <c r="M20"/>
      <c r="N20" s="113"/>
      <c r="O20" s="5"/>
      <c r="P20" s="89" t="e">
        <f t="shared" si="1"/>
        <v>#VALUE!</v>
      </c>
      <c r="AW20" s="41"/>
    </row>
    <row r="21" spans="1:49" ht="18" customHeight="1" x14ac:dyDescent="0.25">
      <c r="B21" s="77"/>
      <c r="C21" s="10"/>
      <c r="D21" s="16"/>
      <c r="E21" s="9"/>
      <c r="F21" s="3" t="str">
        <f t="shared" si="2"/>
        <v/>
      </c>
      <c r="G21" s="18" t="str">
        <f t="shared" si="3"/>
        <v/>
      </c>
      <c r="H21" s="16"/>
      <c r="I21" s="16"/>
      <c r="J21" s="9"/>
      <c r="K21" s="3" t="str">
        <f t="shared" si="0"/>
        <v/>
      </c>
      <c r="L21" s="18" t="str">
        <f t="shared" si="4"/>
        <v/>
      </c>
      <c r="M21"/>
      <c r="N21" s="113"/>
      <c r="O21" s="5"/>
      <c r="P21" s="89" t="e">
        <f t="shared" si="1"/>
        <v>#VALUE!</v>
      </c>
      <c r="AW21" s="41"/>
    </row>
    <row r="22" spans="1:49" ht="18" customHeight="1" x14ac:dyDescent="0.25">
      <c r="B22" s="77"/>
      <c r="C22" s="10"/>
      <c r="D22" s="16"/>
      <c r="E22" s="9"/>
      <c r="F22" s="3" t="str">
        <f t="shared" si="2"/>
        <v/>
      </c>
      <c r="G22" s="18" t="str">
        <f t="shared" si="3"/>
        <v/>
      </c>
      <c r="H22" s="16"/>
      <c r="I22" s="16"/>
      <c r="J22" s="9"/>
      <c r="K22" s="3" t="str">
        <f t="shared" si="0"/>
        <v/>
      </c>
      <c r="L22" s="18" t="str">
        <f t="shared" si="4"/>
        <v/>
      </c>
      <c r="M22"/>
      <c r="N22" s="113"/>
      <c r="O22" s="5"/>
      <c r="P22" s="89" t="e">
        <f t="shared" si="1"/>
        <v>#VALUE!</v>
      </c>
      <c r="AW22" s="41"/>
    </row>
    <row r="23" spans="1:49" ht="18" customHeight="1" x14ac:dyDescent="0.25">
      <c r="B23" s="77"/>
      <c r="C23" s="10"/>
      <c r="D23" s="16"/>
      <c r="E23" s="9"/>
      <c r="F23" s="3" t="str">
        <f t="shared" si="2"/>
        <v/>
      </c>
      <c r="G23" s="18" t="str">
        <f t="shared" si="3"/>
        <v/>
      </c>
      <c r="H23" s="16"/>
      <c r="I23" s="16"/>
      <c r="J23" s="9"/>
      <c r="K23" s="3" t="str">
        <f t="shared" si="0"/>
        <v/>
      </c>
      <c r="L23" s="18" t="str">
        <f t="shared" si="4"/>
        <v/>
      </c>
      <c r="M23"/>
      <c r="N23" s="113"/>
      <c r="O23" s="5"/>
      <c r="P23" s="89" t="e">
        <f t="shared" si="1"/>
        <v>#VALUE!</v>
      </c>
      <c r="AW23" s="41"/>
    </row>
    <row r="24" spans="1:49" ht="18" customHeight="1" x14ac:dyDescent="0.25">
      <c r="B24" s="77"/>
      <c r="C24" s="10"/>
      <c r="D24" s="16"/>
      <c r="E24" s="9"/>
      <c r="F24" s="3" t="str">
        <f t="shared" si="2"/>
        <v/>
      </c>
      <c r="G24" s="18" t="str">
        <f t="shared" si="3"/>
        <v/>
      </c>
      <c r="H24" s="16"/>
      <c r="I24" s="16"/>
      <c r="J24" s="9"/>
      <c r="K24" s="3" t="str">
        <f t="shared" si="0"/>
        <v/>
      </c>
      <c r="L24" s="18" t="str">
        <f t="shared" si="4"/>
        <v/>
      </c>
      <c r="M24"/>
      <c r="N24" s="113"/>
      <c r="O24" s="5"/>
      <c r="P24" s="89" t="e">
        <f t="shared" si="1"/>
        <v>#VALUE!</v>
      </c>
      <c r="AW24" s="41"/>
    </row>
    <row r="25" spans="1:49" ht="18" customHeight="1" x14ac:dyDescent="0.25">
      <c r="B25" s="77"/>
      <c r="C25" s="10"/>
      <c r="D25" s="16"/>
      <c r="E25" s="9"/>
      <c r="F25" s="3" t="str">
        <f t="shared" si="2"/>
        <v/>
      </c>
      <c r="G25" s="18" t="str">
        <f t="shared" si="3"/>
        <v/>
      </c>
      <c r="H25" s="16"/>
      <c r="I25" s="16"/>
      <c r="J25" s="9"/>
      <c r="K25" s="3" t="str">
        <f t="shared" si="0"/>
        <v/>
      </c>
      <c r="L25" s="18" t="str">
        <f t="shared" si="4"/>
        <v/>
      </c>
      <c r="M25"/>
      <c r="N25" s="113"/>
      <c r="O25" s="5"/>
      <c r="P25" s="89" t="e">
        <f t="shared" si="1"/>
        <v>#VALUE!</v>
      </c>
      <c r="AW25" s="41"/>
    </row>
    <row r="26" spans="1:49" ht="18" customHeight="1" x14ac:dyDescent="0.25">
      <c r="B26" s="77"/>
      <c r="C26" s="10"/>
      <c r="D26" s="16"/>
      <c r="E26" s="9"/>
      <c r="F26" s="3" t="str">
        <f t="shared" si="2"/>
        <v/>
      </c>
      <c r="G26" s="18" t="str">
        <f t="shared" si="3"/>
        <v/>
      </c>
      <c r="H26" s="16"/>
      <c r="I26" s="16"/>
      <c r="J26" s="9"/>
      <c r="K26" s="3" t="str">
        <f t="shared" si="0"/>
        <v/>
      </c>
      <c r="L26" s="18" t="str">
        <f t="shared" si="4"/>
        <v/>
      </c>
      <c r="M26"/>
      <c r="N26" s="113"/>
      <c r="O26" s="5"/>
      <c r="P26" s="89" t="e">
        <f t="shared" si="1"/>
        <v>#VALUE!</v>
      </c>
      <c r="AW26" s="41"/>
    </row>
    <row r="27" spans="1:49" ht="18" customHeight="1" x14ac:dyDescent="0.25">
      <c r="B27" s="77"/>
      <c r="C27" s="10"/>
      <c r="D27" s="16"/>
      <c r="E27" s="9"/>
      <c r="F27" s="3" t="str">
        <f t="shared" si="2"/>
        <v/>
      </c>
      <c r="G27" s="18" t="str">
        <f t="shared" si="3"/>
        <v/>
      </c>
      <c r="H27" s="16"/>
      <c r="I27" s="16"/>
      <c r="J27" s="9"/>
      <c r="K27" s="3" t="str">
        <f t="shared" si="0"/>
        <v/>
      </c>
      <c r="L27" s="18" t="str">
        <f t="shared" si="4"/>
        <v/>
      </c>
      <c r="M27"/>
      <c r="N27" s="113"/>
      <c r="O27" s="5"/>
      <c r="P27" s="89" t="e">
        <f t="shared" si="1"/>
        <v>#VALUE!</v>
      </c>
      <c r="AW27" s="41"/>
    </row>
    <row r="28" spans="1:49" ht="18" customHeight="1" x14ac:dyDescent="0.25">
      <c r="B28" s="77"/>
      <c r="C28" s="10"/>
      <c r="D28" s="16"/>
      <c r="E28" s="9"/>
      <c r="F28" s="3" t="str">
        <f t="shared" si="2"/>
        <v/>
      </c>
      <c r="G28" s="18" t="str">
        <f t="shared" si="3"/>
        <v/>
      </c>
      <c r="H28" s="16"/>
      <c r="I28" s="16"/>
      <c r="J28" s="9"/>
      <c r="K28" s="3" t="str">
        <f t="shared" si="0"/>
        <v/>
      </c>
      <c r="L28" s="18" t="str">
        <f t="shared" si="4"/>
        <v/>
      </c>
      <c r="M28"/>
      <c r="N28" s="113"/>
      <c r="O28" s="5"/>
      <c r="P28" s="89" t="e">
        <f t="shared" si="1"/>
        <v>#VALUE!</v>
      </c>
      <c r="AW28" s="41"/>
    </row>
    <row r="29" spans="1:49" ht="18" customHeight="1" x14ac:dyDescent="0.25">
      <c r="B29" s="77"/>
      <c r="C29" s="10"/>
      <c r="D29" s="16"/>
      <c r="E29" s="9"/>
      <c r="F29" s="3" t="str">
        <f t="shared" si="2"/>
        <v/>
      </c>
      <c r="G29" s="18" t="str">
        <f t="shared" si="3"/>
        <v/>
      </c>
      <c r="H29" s="16"/>
      <c r="I29" s="16"/>
      <c r="J29" s="9"/>
      <c r="K29" s="3" t="str">
        <f t="shared" si="0"/>
        <v/>
      </c>
      <c r="L29" s="18" t="str">
        <f t="shared" si="4"/>
        <v/>
      </c>
      <c r="N29" s="113"/>
      <c r="O29" s="5"/>
      <c r="P29" s="89" t="e">
        <f t="shared" si="1"/>
        <v>#VALUE!</v>
      </c>
      <c r="AW29" s="41"/>
    </row>
    <row r="30" spans="1:49" ht="18" customHeight="1" thickBot="1" x14ac:dyDescent="0.3">
      <c r="B30" s="77"/>
      <c r="C30" s="10"/>
      <c r="D30" s="16"/>
      <c r="E30" s="9"/>
      <c r="F30" s="3" t="str">
        <f t="shared" si="2"/>
        <v/>
      </c>
      <c r="G30" s="18" t="str">
        <f t="shared" si="3"/>
        <v/>
      </c>
      <c r="H30" s="16"/>
      <c r="I30" s="16"/>
      <c r="J30" s="9"/>
      <c r="K30" s="3" t="str">
        <f t="shared" si="0"/>
        <v/>
      </c>
      <c r="L30" s="18" t="str">
        <f t="shared" si="4"/>
        <v/>
      </c>
      <c r="O30" s="5"/>
      <c r="P30" s="89" t="e">
        <f t="shared" si="1"/>
        <v>#VALUE!</v>
      </c>
      <c r="AW30" s="41"/>
    </row>
    <row r="31" spans="1:49" ht="15.75" thickBot="1" x14ac:dyDescent="0.3">
      <c r="B31" s="77"/>
      <c r="C31" s="77"/>
      <c r="D31" s="95"/>
      <c r="E31" s="52">
        <f t="shared" ref="E31:K31" si="5">SUM(E17:E30)</f>
        <v>0</v>
      </c>
      <c r="F31" s="52">
        <f t="shared" si="5"/>
        <v>0</v>
      </c>
      <c r="G31" s="18">
        <f t="shared" si="5"/>
        <v>0</v>
      </c>
      <c r="H31" s="53">
        <f t="shared" si="5"/>
        <v>0</v>
      </c>
      <c r="I31" s="53">
        <f t="shared" si="5"/>
        <v>0</v>
      </c>
      <c r="J31" s="52">
        <f>SUM(J17:J30)</f>
        <v>0</v>
      </c>
      <c r="K31" s="52">
        <f t="shared" si="5"/>
        <v>0</v>
      </c>
      <c r="L31" s="54">
        <f>SUM(L17:L30)</f>
        <v>0</v>
      </c>
      <c r="O31" s="5"/>
      <c r="P31" s="90"/>
      <c r="AW31" s="41"/>
    </row>
    <row r="32" spans="1:49" s="41" customFormat="1" ht="10.9" customHeight="1" x14ac:dyDescent="0.25">
      <c r="A32" s="5"/>
      <c r="B32" s="77"/>
      <c r="C32" s="5"/>
      <c r="D32" s="5"/>
      <c r="E32" s="5"/>
      <c r="F32" s="5"/>
      <c r="G32" s="5"/>
      <c r="H32" s="5"/>
      <c r="I32" s="5"/>
      <c r="J32" s="5"/>
      <c r="K32" s="5"/>
      <c r="L32" s="5"/>
      <c r="M32" s="5"/>
      <c r="N32" s="5"/>
    </row>
    <row r="33" spans="1:12" s="41" customFormat="1" ht="18.600000000000001" customHeight="1" x14ac:dyDescent="0.25">
      <c r="A33" s="26"/>
      <c r="B33" s="255" t="s">
        <v>115</v>
      </c>
      <c r="C33" s="255"/>
      <c r="D33" s="255"/>
      <c r="E33" s="255"/>
      <c r="F33" s="255"/>
      <c r="G33" s="255"/>
      <c r="H33" s="255"/>
      <c r="I33" s="255"/>
      <c r="J33" s="255"/>
      <c r="K33" s="255"/>
      <c r="L33" s="255"/>
    </row>
    <row r="34" spans="1:12" s="41" customFormat="1" ht="22.15" customHeight="1" x14ac:dyDescent="0.25">
      <c r="A34" s="141"/>
      <c r="B34" s="76"/>
      <c r="C34" s="256" t="s">
        <v>69</v>
      </c>
      <c r="D34" s="256"/>
      <c r="E34" s="256"/>
      <c r="F34" s="256"/>
      <c r="G34" s="256"/>
      <c r="H34" s="256"/>
      <c r="I34" s="256"/>
      <c r="J34" s="256"/>
      <c r="K34" s="256"/>
      <c r="L34" s="27"/>
    </row>
    <row r="35" spans="1:12" s="41" customFormat="1" ht="22.15" customHeight="1" x14ac:dyDescent="0.25">
      <c r="A35" s="26"/>
      <c r="B35" s="76"/>
      <c r="C35" s="257" t="s">
        <v>64</v>
      </c>
      <c r="D35" s="257"/>
      <c r="E35" s="258" t="str">
        <f>D8</f>
        <v/>
      </c>
      <c r="F35" s="258"/>
      <c r="G35" s="258"/>
      <c r="H35" s="28"/>
      <c r="I35" s="28"/>
      <c r="J35" s="28"/>
      <c r="K35" s="28"/>
      <c r="L35" s="29"/>
    </row>
    <row r="36" spans="1:12" s="41" customFormat="1" ht="64.150000000000006" customHeight="1" x14ac:dyDescent="0.25">
      <c r="A36" s="26"/>
      <c r="B36" s="76"/>
      <c r="C36" s="12" t="str">
        <f>CONCATENATE("List all ",D6," CCS Direct Service Positions")</f>
        <v>List all Ph.D. CCS Direct Service Positions</v>
      </c>
      <c r="D36" s="111" t="s">
        <v>194</v>
      </c>
      <c r="E36" s="111" t="s">
        <v>107</v>
      </c>
      <c r="F36" s="111" t="s">
        <v>195</v>
      </c>
      <c r="G36" s="111" t="s">
        <v>110</v>
      </c>
      <c r="H36" s="111" t="s">
        <v>111</v>
      </c>
      <c r="I36" s="111" t="s">
        <v>196</v>
      </c>
      <c r="J36" s="111" t="s">
        <v>197</v>
      </c>
      <c r="K36" s="12" t="s">
        <v>14</v>
      </c>
    </row>
    <row r="37" spans="1:12" s="41" customFormat="1" ht="19.149999999999999" customHeight="1" x14ac:dyDescent="0.25">
      <c r="A37" s="26"/>
      <c r="B37" s="76"/>
      <c r="C37" s="30" t="str">
        <f t="shared" ref="C37:C50" si="6">IF(C17&gt;0,C17,"")</f>
        <v/>
      </c>
      <c r="D37" s="23"/>
      <c r="E37" s="96" t="str">
        <f t="shared" ref="E37:E50" si="7">IF(C17&gt;0,D37*(K17/F17),"")</f>
        <v/>
      </c>
      <c r="F37" s="23"/>
      <c r="G37" s="96" t="str">
        <f t="shared" ref="G37:G50" si="8">IF(C17&gt;0,F37*(K17/F17),"")</f>
        <v/>
      </c>
      <c r="H37" s="31" t="str">
        <f t="shared" ref="H37:H50" si="9">IF(C17&gt;0,30*(F17/8)/60/(2080/K17),"")</f>
        <v/>
      </c>
      <c r="I37" s="23"/>
      <c r="J37" s="23"/>
      <c r="K37" s="32" t="str">
        <f t="shared" ref="K37:K50" si="10">IF(C17&gt;0,(K17-E37-G37-H37-I37-J37)/K17,"")</f>
        <v/>
      </c>
    </row>
    <row r="38" spans="1:12" s="41" customFormat="1" ht="19.149999999999999" customHeight="1" x14ac:dyDescent="0.25">
      <c r="A38" s="26"/>
      <c r="B38" s="76"/>
      <c r="C38" s="30" t="str">
        <f t="shared" si="6"/>
        <v/>
      </c>
      <c r="D38" s="23"/>
      <c r="E38" s="96" t="str">
        <f t="shared" si="7"/>
        <v/>
      </c>
      <c r="F38" s="23"/>
      <c r="G38" s="96" t="str">
        <f t="shared" si="8"/>
        <v/>
      </c>
      <c r="H38" s="31" t="str">
        <f t="shared" si="9"/>
        <v/>
      </c>
      <c r="I38" s="23"/>
      <c r="J38" s="23"/>
      <c r="K38" s="32" t="str">
        <f t="shared" si="10"/>
        <v/>
      </c>
    </row>
    <row r="39" spans="1:12" s="41" customFormat="1" ht="19.149999999999999" customHeight="1" x14ac:dyDescent="0.25">
      <c r="A39" s="26"/>
      <c r="B39" s="76"/>
      <c r="C39" s="30" t="str">
        <f t="shared" si="6"/>
        <v/>
      </c>
      <c r="D39" s="23"/>
      <c r="E39" s="96" t="str">
        <f t="shared" si="7"/>
        <v/>
      </c>
      <c r="F39" s="23"/>
      <c r="G39" s="96" t="str">
        <f t="shared" si="8"/>
        <v/>
      </c>
      <c r="H39" s="31" t="str">
        <f t="shared" si="9"/>
        <v/>
      </c>
      <c r="I39" s="23"/>
      <c r="J39" s="23"/>
      <c r="K39" s="32" t="str">
        <f t="shared" si="10"/>
        <v/>
      </c>
    </row>
    <row r="40" spans="1:12" s="41" customFormat="1" ht="19.149999999999999" customHeight="1" x14ac:dyDescent="0.25">
      <c r="A40" s="26"/>
      <c r="B40" s="76"/>
      <c r="C40" s="30" t="str">
        <f t="shared" si="6"/>
        <v/>
      </c>
      <c r="D40" s="23"/>
      <c r="E40" s="96" t="str">
        <f t="shared" si="7"/>
        <v/>
      </c>
      <c r="F40" s="23"/>
      <c r="G40" s="96" t="str">
        <f t="shared" si="8"/>
        <v/>
      </c>
      <c r="H40" s="31" t="str">
        <f t="shared" si="9"/>
        <v/>
      </c>
      <c r="I40" s="23"/>
      <c r="J40" s="23"/>
      <c r="K40" s="32" t="str">
        <f t="shared" si="10"/>
        <v/>
      </c>
    </row>
    <row r="41" spans="1:12" s="41" customFormat="1" ht="19.149999999999999" customHeight="1" x14ac:dyDescent="0.25">
      <c r="A41" s="26"/>
      <c r="B41" s="76"/>
      <c r="C41" s="30" t="str">
        <f t="shared" si="6"/>
        <v/>
      </c>
      <c r="D41" s="23"/>
      <c r="E41" s="96" t="str">
        <f t="shared" si="7"/>
        <v/>
      </c>
      <c r="F41" s="23"/>
      <c r="G41" s="96" t="str">
        <f t="shared" si="8"/>
        <v/>
      </c>
      <c r="H41" s="31" t="str">
        <f t="shared" si="9"/>
        <v/>
      </c>
      <c r="I41" s="23"/>
      <c r="J41" s="23"/>
      <c r="K41" s="32" t="str">
        <f t="shared" si="10"/>
        <v/>
      </c>
    </row>
    <row r="42" spans="1:12" s="41" customFormat="1" ht="19.149999999999999" customHeight="1" x14ac:dyDescent="0.25">
      <c r="A42" s="26"/>
      <c r="B42" s="76"/>
      <c r="C42" s="30" t="str">
        <f t="shared" si="6"/>
        <v/>
      </c>
      <c r="D42" s="23"/>
      <c r="E42" s="96" t="str">
        <f t="shared" si="7"/>
        <v/>
      </c>
      <c r="F42" s="23"/>
      <c r="G42" s="96" t="str">
        <f t="shared" si="8"/>
        <v/>
      </c>
      <c r="H42" s="31" t="str">
        <f t="shared" si="9"/>
        <v/>
      </c>
      <c r="I42" s="23"/>
      <c r="J42" s="23"/>
      <c r="K42" s="32" t="str">
        <f t="shared" si="10"/>
        <v/>
      </c>
    </row>
    <row r="43" spans="1:12" s="41" customFormat="1" ht="19.149999999999999" customHeight="1" x14ac:dyDescent="0.25">
      <c r="A43" s="26"/>
      <c r="B43" s="76"/>
      <c r="C43" s="30" t="str">
        <f t="shared" si="6"/>
        <v/>
      </c>
      <c r="D43" s="23"/>
      <c r="E43" s="96" t="str">
        <f t="shared" si="7"/>
        <v/>
      </c>
      <c r="F43" s="23"/>
      <c r="G43" s="96" t="str">
        <f t="shared" si="8"/>
        <v/>
      </c>
      <c r="H43" s="31" t="str">
        <f t="shared" si="9"/>
        <v/>
      </c>
      <c r="I43" s="23"/>
      <c r="J43" s="23"/>
      <c r="K43" s="32" t="str">
        <f t="shared" si="10"/>
        <v/>
      </c>
    </row>
    <row r="44" spans="1:12" s="41" customFormat="1" ht="19.149999999999999" customHeight="1" x14ac:dyDescent="0.25">
      <c r="A44" s="26"/>
      <c r="B44" s="76"/>
      <c r="C44" s="30" t="str">
        <f t="shared" si="6"/>
        <v/>
      </c>
      <c r="D44" s="23"/>
      <c r="E44" s="96" t="str">
        <f t="shared" si="7"/>
        <v/>
      </c>
      <c r="F44" s="23"/>
      <c r="G44" s="96" t="str">
        <f t="shared" si="8"/>
        <v/>
      </c>
      <c r="H44" s="31" t="str">
        <f t="shared" si="9"/>
        <v/>
      </c>
      <c r="I44" s="23"/>
      <c r="J44" s="23"/>
      <c r="K44" s="32" t="str">
        <f t="shared" si="10"/>
        <v/>
      </c>
    </row>
    <row r="45" spans="1:12" s="41" customFormat="1" ht="19.149999999999999" customHeight="1" x14ac:dyDescent="0.25">
      <c r="A45" s="26"/>
      <c r="B45" s="76"/>
      <c r="C45" s="30" t="str">
        <f t="shared" si="6"/>
        <v/>
      </c>
      <c r="D45" s="23"/>
      <c r="E45" s="96" t="str">
        <f t="shared" si="7"/>
        <v/>
      </c>
      <c r="F45" s="23"/>
      <c r="G45" s="96" t="str">
        <f t="shared" si="8"/>
        <v/>
      </c>
      <c r="H45" s="31" t="str">
        <f t="shared" si="9"/>
        <v/>
      </c>
      <c r="I45" s="23"/>
      <c r="J45" s="23"/>
      <c r="K45" s="32" t="str">
        <f t="shared" si="10"/>
        <v/>
      </c>
    </row>
    <row r="46" spans="1:12" s="41" customFormat="1" ht="19.149999999999999" customHeight="1" x14ac:dyDescent="0.25">
      <c r="A46" s="26"/>
      <c r="B46" s="76"/>
      <c r="C46" s="30" t="str">
        <f t="shared" si="6"/>
        <v/>
      </c>
      <c r="D46" s="23"/>
      <c r="E46" s="96" t="str">
        <f t="shared" si="7"/>
        <v/>
      </c>
      <c r="F46" s="23"/>
      <c r="G46" s="96" t="str">
        <f t="shared" si="8"/>
        <v/>
      </c>
      <c r="H46" s="31" t="str">
        <f t="shared" si="9"/>
        <v/>
      </c>
      <c r="I46" s="23"/>
      <c r="J46" s="23"/>
      <c r="K46" s="32" t="str">
        <f t="shared" si="10"/>
        <v/>
      </c>
    </row>
    <row r="47" spans="1:12" s="41" customFormat="1" ht="19.149999999999999" customHeight="1" x14ac:dyDescent="0.25">
      <c r="A47" s="26"/>
      <c r="B47" s="76"/>
      <c r="C47" s="30" t="str">
        <f t="shared" si="6"/>
        <v/>
      </c>
      <c r="D47" s="23"/>
      <c r="E47" s="96" t="str">
        <f t="shared" si="7"/>
        <v/>
      </c>
      <c r="F47" s="23"/>
      <c r="G47" s="96" t="str">
        <f t="shared" si="8"/>
        <v/>
      </c>
      <c r="H47" s="31" t="str">
        <f t="shared" si="9"/>
        <v/>
      </c>
      <c r="I47" s="23"/>
      <c r="J47" s="23"/>
      <c r="K47" s="32" t="str">
        <f t="shared" si="10"/>
        <v/>
      </c>
    </row>
    <row r="48" spans="1:12" s="41" customFormat="1" ht="19.149999999999999" customHeight="1" x14ac:dyDescent="0.25">
      <c r="A48" s="37"/>
      <c r="B48" s="76"/>
      <c r="C48" s="30" t="str">
        <f t="shared" si="6"/>
        <v/>
      </c>
      <c r="D48" s="23"/>
      <c r="E48" s="96" t="str">
        <f t="shared" si="7"/>
        <v/>
      </c>
      <c r="F48" s="23"/>
      <c r="G48" s="96" t="str">
        <f t="shared" si="8"/>
        <v/>
      </c>
      <c r="H48" s="31" t="str">
        <f t="shared" si="9"/>
        <v/>
      </c>
      <c r="I48" s="23"/>
      <c r="J48" s="23"/>
      <c r="K48" s="32" t="str">
        <f t="shared" si="10"/>
        <v/>
      </c>
    </row>
    <row r="49" spans="1:14" s="41" customFormat="1" ht="19.149999999999999" customHeight="1" x14ac:dyDescent="0.25">
      <c r="A49" s="37"/>
      <c r="B49" s="76"/>
      <c r="C49" s="30" t="str">
        <f t="shared" si="6"/>
        <v/>
      </c>
      <c r="D49" s="23"/>
      <c r="E49" s="96" t="str">
        <f t="shared" si="7"/>
        <v/>
      </c>
      <c r="F49" s="23"/>
      <c r="G49" s="96" t="str">
        <f t="shared" si="8"/>
        <v/>
      </c>
      <c r="H49" s="31" t="str">
        <f t="shared" si="9"/>
        <v/>
      </c>
      <c r="I49" s="23"/>
      <c r="J49" s="23"/>
      <c r="K49" s="32" t="str">
        <f t="shared" si="10"/>
        <v/>
      </c>
    </row>
    <row r="50" spans="1:14" s="41" customFormat="1" ht="19.149999999999999" customHeight="1" x14ac:dyDescent="0.25">
      <c r="A50" s="37"/>
      <c r="B50" s="76"/>
      <c r="C50" s="30" t="str">
        <f t="shared" si="6"/>
        <v/>
      </c>
      <c r="D50" s="23"/>
      <c r="E50" s="96" t="str">
        <f t="shared" si="7"/>
        <v/>
      </c>
      <c r="F50" s="23"/>
      <c r="G50" s="96" t="str">
        <f t="shared" si="8"/>
        <v/>
      </c>
      <c r="H50" s="31" t="str">
        <f t="shared" si="9"/>
        <v/>
      </c>
      <c r="I50" s="23"/>
      <c r="J50" s="23"/>
      <c r="K50" s="32" t="str">
        <f t="shared" si="10"/>
        <v/>
      </c>
    </row>
    <row r="51" spans="1:14" s="41" customFormat="1" ht="19.149999999999999" customHeight="1" x14ac:dyDescent="0.25">
      <c r="A51" s="37"/>
      <c r="B51" s="94"/>
      <c r="C51" s="33"/>
      <c r="D51" s="3">
        <f>SUM(D37:D50)</f>
        <v>0</v>
      </c>
      <c r="E51" s="52">
        <f>SUM(E37:E50)</f>
        <v>0</v>
      </c>
      <c r="F51" s="3">
        <f t="shared" ref="F51:J51" si="11">SUM(F37:F50)</f>
        <v>0</v>
      </c>
      <c r="G51" s="52">
        <f t="shared" si="11"/>
        <v>0</v>
      </c>
      <c r="H51" s="3">
        <f t="shared" si="11"/>
        <v>0</v>
      </c>
      <c r="I51" s="3">
        <f t="shared" si="11"/>
        <v>0</v>
      </c>
      <c r="J51" s="3">
        <f t="shared" si="11"/>
        <v>0</v>
      </c>
      <c r="K51" s="34" t="str">
        <f>IF(C17&gt;0,AVERAGE(K37:K50),"")</f>
        <v/>
      </c>
    </row>
    <row r="52" spans="1:14" s="41" customFormat="1" ht="17.45" customHeight="1" x14ac:dyDescent="0.3">
      <c r="A52" s="5"/>
      <c r="B52" s="77"/>
      <c r="C52" s="35"/>
      <c r="D52" s="35"/>
      <c r="E52" s="25"/>
      <c r="F52" s="25"/>
      <c r="G52" s="25"/>
      <c r="H52" s="25"/>
      <c r="I52" s="25"/>
      <c r="J52" s="25"/>
      <c r="K52" s="25"/>
    </row>
    <row r="53" spans="1:14" s="41" customFormat="1" ht="17.45" customHeight="1" x14ac:dyDescent="0.25">
      <c r="B53" s="76"/>
      <c r="D53" s="85"/>
      <c r="E53" s="85"/>
      <c r="F53" s="85"/>
      <c r="G53" s="85"/>
      <c r="H53" s="85"/>
      <c r="I53" s="85"/>
      <c r="J53" s="85"/>
      <c r="K53" s="85" t="s">
        <v>66</v>
      </c>
      <c r="L53" s="36" t="str">
        <f>IF(C17&gt;0,1-K51,"")</f>
        <v/>
      </c>
    </row>
    <row r="54" spans="1:14" s="41" customFormat="1" ht="17.45" customHeight="1" x14ac:dyDescent="0.25">
      <c r="B54" s="76"/>
      <c r="D54" s="85"/>
      <c r="E54" s="85"/>
      <c r="F54" s="85"/>
      <c r="G54" s="85"/>
      <c r="H54" s="85"/>
      <c r="I54" s="85"/>
      <c r="J54" s="85"/>
      <c r="K54" s="85" t="s">
        <v>63</v>
      </c>
      <c r="L54" s="97" t="str">
        <f>IF(C17&gt;0,K51*K31,"")</f>
        <v/>
      </c>
    </row>
    <row r="55" spans="1:14" s="41" customFormat="1" ht="10.9" customHeight="1" thickBot="1" x14ac:dyDescent="0.3">
      <c r="B55" s="76"/>
      <c r="N55" s="5"/>
    </row>
    <row r="56" spans="1:14" s="41" customFormat="1" ht="28.9" customHeight="1" thickBot="1" x14ac:dyDescent="0.3">
      <c r="B56" s="77"/>
      <c r="C56" s="70"/>
      <c r="D56" s="87"/>
      <c r="E56" s="98" t="s">
        <v>71</v>
      </c>
      <c r="F56" s="99" t="str">
        <f>IF(L31&lt;&gt;0,L31+'Program and Overhead Costs'!I49,"")</f>
        <v/>
      </c>
      <c r="G56" s="259" t="s">
        <v>147</v>
      </c>
      <c r="H56" s="260"/>
      <c r="I56" s="260"/>
      <c r="J56" s="260"/>
      <c r="K56" s="260"/>
      <c r="L56" s="59"/>
      <c r="M56" s="5"/>
      <c r="N56" s="5"/>
    </row>
    <row r="57" spans="1:14" s="41" customFormat="1" ht="9.6" customHeight="1" thickBot="1" x14ac:dyDescent="0.3">
      <c r="B57" s="77"/>
      <c r="C57" s="78"/>
      <c r="D57" s="78"/>
      <c r="E57" s="79"/>
      <c r="F57" s="59"/>
      <c r="G57" s="59"/>
      <c r="H57" s="59"/>
      <c r="I57" s="59"/>
      <c r="J57" s="59"/>
      <c r="K57" s="59"/>
      <c r="L57" s="59"/>
      <c r="N57" s="5"/>
    </row>
    <row r="58" spans="1:14" s="41" customFormat="1" ht="33" customHeight="1" thickBot="1" x14ac:dyDescent="0.3">
      <c r="B58" s="77"/>
      <c r="C58" s="251" t="str">
        <f>CONCATENATE("HOURLY RATE FOR PROGRAM BILLABLE TIME* for ",CHAR(10),D6," staff:")</f>
        <v>HOURLY RATE FOR PROGRAM BILLABLE TIME* for 
Ph.D. staff:</v>
      </c>
      <c r="D58" s="251"/>
      <c r="E58" s="251"/>
      <c r="F58" s="22" t="str">
        <f>IF(C17&gt;0,F56/L54,"")</f>
        <v/>
      </c>
      <c r="G58" s="253" t="s">
        <v>72</v>
      </c>
      <c r="H58" s="254"/>
      <c r="I58" s="254"/>
      <c r="J58" s="254"/>
      <c r="K58" s="254"/>
      <c r="L58" s="254"/>
      <c r="M58" s="117" t="s">
        <v>131</v>
      </c>
      <c r="N58" s="185" t="s">
        <v>101</v>
      </c>
    </row>
    <row r="59" spans="1:14" s="41" customFormat="1" ht="15.6" customHeight="1" x14ac:dyDescent="0.25">
      <c r="B59" s="77"/>
      <c r="C59" s="250" t="s">
        <v>198</v>
      </c>
      <c r="D59" s="250"/>
      <c r="E59" s="250"/>
      <c r="F59" s="250"/>
      <c r="G59" s="250"/>
      <c r="H59" s="250"/>
      <c r="I59" s="250"/>
      <c r="J59" s="250"/>
      <c r="K59" s="250"/>
      <c r="L59" s="250"/>
      <c r="M59"/>
      <c r="N59" s="184" t="s">
        <v>144</v>
      </c>
    </row>
    <row r="60" spans="1:14" s="41" customFormat="1" x14ac:dyDescent="0.25">
      <c r="B60" s="76"/>
    </row>
    <row r="61" spans="1:14" s="41" customFormat="1" x14ac:dyDescent="0.25">
      <c r="B61" s="76"/>
    </row>
    <row r="62" spans="1:14" s="41" customFormat="1" x14ac:dyDescent="0.25">
      <c r="B62" s="76"/>
    </row>
    <row r="63" spans="1:14" s="41" customFormat="1" x14ac:dyDescent="0.25">
      <c r="B63" s="76"/>
    </row>
    <row r="64" spans="1:14" s="41" customFormat="1" x14ac:dyDescent="0.25">
      <c r="B64" s="76"/>
    </row>
    <row r="65" spans="2:2" s="41" customFormat="1" x14ac:dyDescent="0.25">
      <c r="B65" s="76"/>
    </row>
    <row r="66" spans="2:2" s="41" customFormat="1" x14ac:dyDescent="0.25">
      <c r="B66" s="76"/>
    </row>
    <row r="67" spans="2:2" s="41" customFormat="1" x14ac:dyDescent="0.25">
      <c r="B67" s="76"/>
    </row>
    <row r="68" spans="2:2" s="41" customFormat="1" x14ac:dyDescent="0.25">
      <c r="B68" s="76"/>
    </row>
    <row r="69" spans="2:2" s="41" customFormat="1" x14ac:dyDescent="0.25">
      <c r="B69" s="76"/>
    </row>
    <row r="70" spans="2:2" s="41" customFormat="1" x14ac:dyDescent="0.25">
      <c r="B70" s="76"/>
    </row>
    <row r="71" spans="2:2" s="41" customFormat="1" x14ac:dyDescent="0.25">
      <c r="B71" s="76"/>
    </row>
    <row r="72" spans="2:2" s="41" customFormat="1" x14ac:dyDescent="0.25">
      <c r="B72" s="76"/>
    </row>
    <row r="73" spans="2:2" s="41" customFormat="1" x14ac:dyDescent="0.25">
      <c r="B73" s="76"/>
    </row>
    <row r="74" spans="2:2" s="41" customFormat="1" x14ac:dyDescent="0.25">
      <c r="B74" s="76"/>
    </row>
    <row r="75" spans="2:2" s="41" customFormat="1" x14ac:dyDescent="0.25">
      <c r="B75" s="76"/>
    </row>
    <row r="76" spans="2:2" s="41" customFormat="1" x14ac:dyDescent="0.25">
      <c r="B76" s="76"/>
    </row>
    <row r="77" spans="2:2" s="41" customFormat="1" x14ac:dyDescent="0.25">
      <c r="B77" s="76"/>
    </row>
    <row r="78" spans="2:2" s="41" customFormat="1" x14ac:dyDescent="0.25">
      <c r="B78" s="76"/>
    </row>
    <row r="79" spans="2:2" s="41" customFormat="1" x14ac:dyDescent="0.25">
      <c r="B79" s="76"/>
    </row>
    <row r="80" spans="2:2" s="41" customFormat="1" x14ac:dyDescent="0.25">
      <c r="B80" s="76"/>
    </row>
    <row r="81" spans="2:2" s="41" customFormat="1" x14ac:dyDescent="0.25">
      <c r="B81" s="76"/>
    </row>
    <row r="82" spans="2:2" s="41" customFormat="1" x14ac:dyDescent="0.25">
      <c r="B82" s="76"/>
    </row>
    <row r="83" spans="2:2" s="41" customFormat="1" x14ac:dyDescent="0.25">
      <c r="B83" s="76"/>
    </row>
    <row r="84" spans="2:2" s="41" customFormat="1" x14ac:dyDescent="0.25">
      <c r="B84" s="76"/>
    </row>
    <row r="85" spans="2:2" s="41" customFormat="1" x14ac:dyDescent="0.25">
      <c r="B85" s="76"/>
    </row>
    <row r="86" spans="2:2" s="41" customFormat="1" x14ac:dyDescent="0.25">
      <c r="B86" s="76"/>
    </row>
    <row r="87" spans="2:2" s="41" customFormat="1" x14ac:dyDescent="0.25">
      <c r="B87" s="76"/>
    </row>
    <row r="88" spans="2:2" s="41" customFormat="1" x14ac:dyDescent="0.25">
      <c r="B88" s="76"/>
    </row>
    <row r="89" spans="2:2" s="41" customFormat="1" x14ac:dyDescent="0.25">
      <c r="B89" s="76"/>
    </row>
    <row r="90" spans="2:2" s="41" customFormat="1" x14ac:dyDescent="0.25">
      <c r="B90" s="76"/>
    </row>
    <row r="91" spans="2:2" s="41" customFormat="1" x14ac:dyDescent="0.25">
      <c r="B91" s="76"/>
    </row>
    <row r="92" spans="2:2" s="41" customFormat="1" x14ac:dyDescent="0.25">
      <c r="B92" s="76"/>
    </row>
    <row r="93" spans="2:2" s="41" customFormat="1" x14ac:dyDescent="0.25">
      <c r="B93" s="76"/>
    </row>
    <row r="94" spans="2:2" s="41" customFormat="1" x14ac:dyDescent="0.25">
      <c r="B94" s="76"/>
    </row>
    <row r="95" spans="2:2" s="41" customFormat="1" x14ac:dyDescent="0.25">
      <c r="B95" s="76"/>
    </row>
    <row r="96" spans="2:2" s="41" customFormat="1" x14ac:dyDescent="0.25">
      <c r="B96" s="76"/>
    </row>
    <row r="97" spans="2:2" s="41" customFormat="1" x14ac:dyDescent="0.25">
      <c r="B97" s="76"/>
    </row>
  </sheetData>
  <sheetProtection algorithmName="SHA-512" hashValue="7ttQM1nr17BBS1cOV/sEHiS0/14iI97yPlmqYnNiIhw6/o2IsJy6LTH7Db6z8GDuV7emcUvwBCILMaa2Y9uNaA==" saltValue="iKvBgqFm2PRgofjY6MMnlQ==" spinCount="100000" sheet="1" selectLockedCells="1"/>
  <mergeCells count="14">
    <mergeCell ref="D12:K12"/>
    <mergeCell ref="B3:L3"/>
    <mergeCell ref="D6:E6"/>
    <mergeCell ref="D8:E8"/>
    <mergeCell ref="D9:J9"/>
    <mergeCell ref="D10:G10"/>
    <mergeCell ref="C59:L59"/>
    <mergeCell ref="C58:E58"/>
    <mergeCell ref="G58:L58"/>
    <mergeCell ref="B33:L33"/>
    <mergeCell ref="C34:K34"/>
    <mergeCell ref="C35:D35"/>
    <mergeCell ref="E35:G35"/>
    <mergeCell ref="G56:K56"/>
  </mergeCells>
  <hyperlinks>
    <hyperlink ref="E36" location="Productivity!A1" display="Holiday Hours Allocable to CCS" xr:uid="{248C1008-9C29-466D-B8A9-2B394BE4469F}"/>
    <hyperlink ref="G36" location="Productivity!A1" display="PTO Hours Allocable to CCS" xr:uid="{5F35A396-C994-462D-B45F-61FA6D5EF810}"/>
    <hyperlink ref="H36" location="Productivity!A1" display="Break Hours Allocable to CCS" xr:uid="{972D28A5-4A51-44E9-9C56-2CEF276130AF}"/>
    <hyperlink ref="I36" location="Productivity!A1" display=" Necessary but Non-Billable CCS-Related Meeting Hours" xr:uid="{0B72D740-929E-4317-8222-670EA512721C}"/>
    <hyperlink ref="J36" location="Productivity!A1" display="CCS Orientation and Training Hours" xr:uid="{2FB3F224-885D-4B4D-A5FB-0E77FADAEC3F}"/>
    <hyperlink ref="F36" location="Productivity!A1" display="PTO Hours" xr:uid="{8E1FE505-4AE7-411D-9FA1-3A6F09BDC9C6}"/>
    <hyperlink ref="D36" location="Productivity!A1" display="Holiday Hours" xr:uid="{AE1E23E6-F709-4405-AF8C-27EF8511A3BE}"/>
    <hyperlink ref="B33:L33" location="Productivity!A1" display="PART 2:  STAFF PRODUCTIVITY " xr:uid="{7242CE02-8C85-41AC-8F29-3D5015B6E9F4}"/>
    <hyperlink ref="C12" location="'Service Array'!A1" display="Service Array Item(s):" xr:uid="{C39B4132-712E-4383-A3F5-864C37AC4488}"/>
    <hyperlink ref="B14:D14" location="'Staff DTP'!A1" display="PART 1:  STAFF RELATED DIRECT TO CCS PROGRAM COSTS" xr:uid="{FFAEF2AD-335C-46C0-A6FF-29FD563C6E15}"/>
    <hyperlink ref="N16" location="Instructions!A1" display="Instructions" xr:uid="{AD9180A3-90F5-4723-9F74-AA73222F0776}"/>
    <hyperlink ref="N17" location="'Program and Overhead Costs'!A1" display="Program and Overhead Costs" xr:uid="{C0B87157-8ABD-483E-B0B2-47388D142BB9}"/>
    <hyperlink ref="N58" location="Instructions!A1" display="Instructions" xr:uid="{B5E636E9-356A-4DCF-B56A-276A27F41E1C}"/>
    <hyperlink ref="N59" location="'Program and Overhead Costs'!A1" display="Program and Overhead Costs" xr:uid="{D93195E6-BDE5-47AF-8ACB-6CB0DAF15524}"/>
  </hyperlinks>
  <pageMargins left="0.25" right="0.2" top="0.25" bottom="0.25" header="0.3" footer="0.3"/>
  <pageSetup scale="4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Professional Type" xr:uid="{63645967-EB2E-46A9-80F9-27771A9B4C99}">
          <x14:formula1>
            <xm:f>lists!$A$2:$A$14</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E81A9-7981-4498-9ECA-DFDA1884ADD5}">
  <sheetPr>
    <tabColor theme="6" tint="0.79998168889431442"/>
    <pageSetUpPr fitToPage="1"/>
  </sheetPr>
  <dimension ref="A1:AW97"/>
  <sheetViews>
    <sheetView showGridLines="0" zoomScale="85" zoomScaleNormal="85" workbookViewId="0">
      <selection activeCell="D12" sqref="D12:K12"/>
    </sheetView>
  </sheetViews>
  <sheetFormatPr defaultColWidth="8.85546875" defaultRowHeight="15" x14ac:dyDescent="0.25"/>
  <cols>
    <col min="1" max="1" width="5.85546875" style="38" customWidth="1"/>
    <col min="2" max="2" width="1.42578125" style="76" customWidth="1"/>
    <col min="3" max="3" width="37.140625" style="38" customWidth="1"/>
    <col min="4" max="4" width="20.7109375" style="38" customWidth="1"/>
    <col min="5" max="5" width="20.28515625" style="38" customWidth="1"/>
    <col min="6" max="6" width="19.5703125" style="38" customWidth="1"/>
    <col min="7" max="7" width="14.42578125" style="38" customWidth="1"/>
    <col min="8" max="8" width="16.28515625" style="38" customWidth="1"/>
    <col min="9" max="9" width="17.7109375" style="38" customWidth="1"/>
    <col min="10" max="10" width="19.42578125" style="38" customWidth="1"/>
    <col min="11" max="11" width="18.42578125" style="38" customWidth="1"/>
    <col min="12" max="12" width="16.7109375" style="41" customWidth="1"/>
    <col min="13" max="13" width="19.5703125" style="41" customWidth="1"/>
    <col min="14" max="14" width="24.28515625" style="41" customWidth="1"/>
    <col min="15" max="15" width="8.85546875" style="41" hidden="1" customWidth="1"/>
    <col min="16" max="16" width="0" style="41" hidden="1" customWidth="1"/>
    <col min="17" max="48" width="8.85546875" style="41"/>
    <col min="49" max="16384" width="8.85546875" style="38"/>
  </cols>
  <sheetData>
    <row r="1" spans="1:49" x14ac:dyDescent="0.25">
      <c r="A1" s="46"/>
      <c r="B1" s="77"/>
      <c r="C1" s="46"/>
      <c r="D1" s="46"/>
      <c r="E1" s="46"/>
      <c r="F1" s="46"/>
      <c r="G1" s="46"/>
      <c r="H1" s="46"/>
      <c r="I1" s="46"/>
      <c r="J1" s="46"/>
      <c r="K1" s="46"/>
      <c r="L1" s="5"/>
      <c r="M1" s="5"/>
      <c r="N1" s="5"/>
    </row>
    <row r="2" spans="1:49" ht="6.6" customHeight="1" x14ac:dyDescent="0.25">
      <c r="A2" s="46"/>
      <c r="B2" s="77"/>
      <c r="C2" s="46"/>
      <c r="D2" s="46"/>
      <c r="E2" s="46"/>
      <c r="F2" s="46"/>
      <c r="G2" s="46"/>
      <c r="H2" s="46"/>
      <c r="I2" s="46"/>
      <c r="J2" s="46"/>
      <c r="K2" s="46"/>
      <c r="L2" s="5"/>
      <c r="M2" s="5"/>
      <c r="N2" s="5"/>
    </row>
    <row r="3" spans="1:49" ht="27" customHeight="1" x14ac:dyDescent="0.25">
      <c r="B3" s="224" t="s">
        <v>103</v>
      </c>
      <c r="C3" s="224"/>
      <c r="D3" s="224"/>
      <c r="E3" s="224"/>
      <c r="F3" s="224"/>
      <c r="G3" s="224"/>
      <c r="H3" s="224"/>
      <c r="I3" s="224"/>
      <c r="J3" s="224"/>
      <c r="K3" s="224"/>
      <c r="L3" s="224"/>
      <c r="M3" s="5"/>
      <c r="N3" s="5"/>
    </row>
    <row r="4" spans="1:49" ht="13.15" customHeight="1" x14ac:dyDescent="0.25">
      <c r="B4" s="77"/>
      <c r="C4" s="139" t="s">
        <v>65</v>
      </c>
      <c r="D4" s="5"/>
      <c r="E4" s="5"/>
      <c r="F4" s="5"/>
      <c r="G4" s="5"/>
      <c r="H4" s="5"/>
      <c r="I4" s="5"/>
      <c r="J4" s="5"/>
      <c r="K4" s="47"/>
      <c r="L4" s="5"/>
      <c r="M4" s="5"/>
      <c r="N4" s="5"/>
    </row>
    <row r="5" spans="1:49" ht="6.6" customHeight="1" x14ac:dyDescent="0.3">
      <c r="B5" s="77"/>
      <c r="C5" s="15"/>
      <c r="D5" s="5"/>
      <c r="E5" s="5"/>
      <c r="F5" s="5"/>
      <c r="G5" s="5"/>
      <c r="H5" s="5"/>
      <c r="I5" s="5"/>
      <c r="J5" s="5"/>
      <c r="K5" s="47"/>
      <c r="L5" s="5"/>
      <c r="M5" s="5"/>
      <c r="N5" s="5"/>
    </row>
    <row r="6" spans="1:49" ht="24" customHeight="1" x14ac:dyDescent="0.25">
      <c r="B6" s="77"/>
      <c r="C6" s="13" t="s">
        <v>142</v>
      </c>
      <c r="D6" s="263" t="s">
        <v>20</v>
      </c>
      <c r="E6" s="264"/>
      <c r="F6" s="5"/>
      <c r="G6" s="5"/>
      <c r="H6" s="5"/>
      <c r="I6" s="5"/>
      <c r="J6" s="5"/>
      <c r="K6" s="5"/>
      <c r="L6" s="5"/>
      <c r="M6" s="5"/>
      <c r="N6" s="5"/>
    </row>
    <row r="7" spans="1:49" ht="6" customHeight="1" x14ac:dyDescent="0.25">
      <c r="B7" s="77"/>
      <c r="C7" s="5"/>
      <c r="D7" s="5"/>
      <c r="E7" s="5"/>
      <c r="F7" s="5"/>
      <c r="G7" s="5"/>
      <c r="H7" s="5"/>
      <c r="I7" s="5"/>
      <c r="J7" s="5"/>
      <c r="K7" s="5"/>
      <c r="L7" s="5"/>
      <c r="M7" s="5"/>
      <c r="N7" s="5"/>
    </row>
    <row r="8" spans="1:49" ht="22.15" customHeight="1" x14ac:dyDescent="0.25">
      <c r="B8" s="77"/>
      <c r="C8" s="8" t="s">
        <v>61</v>
      </c>
      <c r="D8" s="265" t="str">
        <f>IF('Program and Overhead Costs'!$E$7&lt;&gt;0,'Program and Overhead Costs'!$E$7,"")</f>
        <v/>
      </c>
      <c r="E8" s="265"/>
      <c r="F8" s="6"/>
      <c r="G8" s="7"/>
      <c r="H8" s="7"/>
      <c r="I8" s="7"/>
      <c r="J8" s="5"/>
      <c r="K8" s="5"/>
      <c r="L8" s="5"/>
      <c r="M8" s="5"/>
      <c r="N8" s="5"/>
    </row>
    <row r="9" spans="1:49" ht="18" customHeight="1" x14ac:dyDescent="0.25">
      <c r="B9" s="77"/>
      <c r="C9" s="8"/>
      <c r="D9" s="266" t="s">
        <v>31</v>
      </c>
      <c r="E9" s="266"/>
      <c r="F9" s="266"/>
      <c r="G9" s="266"/>
      <c r="H9" s="266"/>
      <c r="I9" s="266"/>
      <c r="J9" s="266"/>
      <c r="K9" s="5"/>
      <c r="L9" s="5"/>
      <c r="M9" s="5"/>
      <c r="N9" s="5"/>
    </row>
    <row r="10" spans="1:49" ht="22.15" customHeight="1" x14ac:dyDescent="0.25">
      <c r="B10" s="77"/>
      <c r="C10" s="8" t="s">
        <v>17</v>
      </c>
      <c r="D10" s="267" t="str">
        <f>IF('Program and Overhead Costs'!$E$9&lt;&gt;0,'Program and Overhead Costs'!$E$9,"")</f>
        <v/>
      </c>
      <c r="E10" s="267"/>
      <c r="F10" s="267"/>
      <c r="G10" s="267"/>
      <c r="H10" s="5"/>
      <c r="I10" s="5"/>
      <c r="J10" s="5"/>
      <c r="K10" s="5"/>
      <c r="L10" s="5"/>
      <c r="M10" s="5"/>
      <c r="N10" s="5"/>
    </row>
    <row r="11" spans="1:49" ht="6.6" customHeight="1" x14ac:dyDescent="0.25">
      <c r="B11" s="77"/>
      <c r="C11" s="8"/>
      <c r="D11" s="48"/>
      <c r="E11" s="48"/>
      <c r="F11" s="48"/>
      <c r="G11" s="48"/>
      <c r="H11" s="5"/>
      <c r="I11" s="5"/>
      <c r="J11" s="5"/>
      <c r="K11" s="5"/>
      <c r="L11" s="5"/>
      <c r="M11" s="5"/>
      <c r="N11" s="5"/>
    </row>
    <row r="12" spans="1:49" ht="22.15" customHeight="1" x14ac:dyDescent="0.25">
      <c r="B12" s="137"/>
      <c r="C12" s="112" t="s">
        <v>68</v>
      </c>
      <c r="D12" s="261"/>
      <c r="E12" s="261"/>
      <c r="F12" s="261"/>
      <c r="G12" s="261"/>
      <c r="H12" s="262"/>
      <c r="I12" s="262"/>
      <c r="J12" s="262"/>
      <c r="K12" s="262"/>
      <c r="L12" s="77"/>
      <c r="M12" s="5"/>
      <c r="N12" s="5"/>
    </row>
    <row r="13" spans="1:49" s="41" customFormat="1" ht="5.45" customHeight="1" x14ac:dyDescent="0.25">
      <c r="B13" s="77"/>
      <c r="C13" s="14"/>
      <c r="D13" s="48"/>
      <c r="E13" s="48"/>
      <c r="F13" s="48"/>
      <c r="G13" s="48"/>
      <c r="H13" s="5"/>
      <c r="I13" s="5"/>
      <c r="J13" s="5"/>
      <c r="K13" s="5"/>
      <c r="L13" s="77"/>
      <c r="M13" s="5"/>
      <c r="N13" s="5"/>
    </row>
    <row r="14" spans="1:49" s="76" customFormat="1" ht="31.9" customHeight="1" x14ac:dyDescent="0.35">
      <c r="A14" s="194"/>
      <c r="B14" s="195" t="s">
        <v>104</v>
      </c>
      <c r="C14" s="195"/>
      <c r="D14" s="195"/>
      <c r="E14" s="194"/>
      <c r="F14" s="77"/>
      <c r="G14" s="77"/>
      <c r="H14" s="77"/>
      <c r="I14" s="77"/>
      <c r="J14" s="77"/>
      <c r="K14" s="77"/>
      <c r="L14" s="77"/>
      <c r="M14" s="77"/>
      <c r="N14" s="77"/>
    </row>
    <row r="15" spans="1:49" s="76" customFormat="1" ht="5.45" customHeight="1" x14ac:dyDescent="0.25">
      <c r="B15" s="77"/>
      <c r="C15" s="92"/>
      <c r="D15" s="93"/>
      <c r="E15" s="77"/>
      <c r="F15" s="77"/>
      <c r="G15" s="77"/>
      <c r="H15" s="77"/>
      <c r="I15" s="77"/>
      <c r="J15" s="77"/>
      <c r="K15" s="77"/>
      <c r="L15" s="77"/>
      <c r="M15" s="77"/>
      <c r="N15" s="77"/>
    </row>
    <row r="16" spans="1:49" s="50" customFormat="1" ht="75" x14ac:dyDescent="0.25">
      <c r="B16" s="186"/>
      <c r="C16" s="12" t="str">
        <f>CONCATENATE("List all ",D6," CCS Direct Service Positions")</f>
        <v>List all Bachelors degree level CCS Direct Service Positions</v>
      </c>
      <c r="D16" s="12" t="s">
        <v>210</v>
      </c>
      <c r="E16" s="12" t="s">
        <v>220</v>
      </c>
      <c r="F16" s="12" t="s">
        <v>221</v>
      </c>
      <c r="G16" s="12" t="s">
        <v>227</v>
      </c>
      <c r="H16" s="12" t="s">
        <v>222</v>
      </c>
      <c r="I16" s="12" t="s">
        <v>223</v>
      </c>
      <c r="J16" s="12" t="s">
        <v>224</v>
      </c>
      <c r="K16" s="12" t="s">
        <v>225</v>
      </c>
      <c r="L16" s="12" t="s">
        <v>228</v>
      </c>
      <c r="M16" s="117" t="s">
        <v>131</v>
      </c>
      <c r="N16" s="185" t="s">
        <v>101</v>
      </c>
      <c r="P16" s="88" t="s">
        <v>16</v>
      </c>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row>
    <row r="17" spans="1:49" ht="18" customHeight="1" x14ac:dyDescent="0.25">
      <c r="B17" s="77"/>
      <c r="C17" s="10"/>
      <c r="D17" s="16"/>
      <c r="E17" s="9"/>
      <c r="F17" s="3" t="str">
        <f>IF(C17&gt;0,E17*52,"")</f>
        <v/>
      </c>
      <c r="G17" s="18" t="str">
        <f>IF(C17&gt;0,D17*E17*52,"")</f>
        <v/>
      </c>
      <c r="H17" s="16"/>
      <c r="I17" s="16"/>
      <c r="J17" s="9"/>
      <c r="K17" s="3" t="str">
        <f t="shared" ref="K17:K30" si="0">IF(C17&gt;0,J17*52,"")</f>
        <v/>
      </c>
      <c r="L17" s="18" t="str">
        <f>IF(C17&gt;0,(G17+H17+I17)*P17,"")</f>
        <v/>
      </c>
      <c r="M17"/>
      <c r="N17" s="184" t="s">
        <v>144</v>
      </c>
      <c r="P17" s="89" t="e">
        <f t="shared" ref="P17:P30" si="1">IF(K17=0,"",K17/F17)</f>
        <v>#VALUE!</v>
      </c>
      <c r="AW17" s="41"/>
    </row>
    <row r="18" spans="1:49" ht="18" customHeight="1" x14ac:dyDescent="0.25">
      <c r="B18" s="77"/>
      <c r="C18" s="10"/>
      <c r="D18" s="16"/>
      <c r="E18" s="9"/>
      <c r="F18" s="3" t="str">
        <f t="shared" ref="F18:F30" si="2">IF(C18&gt;0,E18*52,"")</f>
        <v/>
      </c>
      <c r="G18" s="18" t="str">
        <f t="shared" ref="G18:G30" si="3">IF(C18&gt;0,D18*E18*52,"")</f>
        <v/>
      </c>
      <c r="H18" s="16"/>
      <c r="I18" s="16"/>
      <c r="J18" s="9"/>
      <c r="K18" s="3" t="str">
        <f t="shared" si="0"/>
        <v/>
      </c>
      <c r="L18" s="18" t="str">
        <f t="shared" ref="L18:L30" si="4">IF(C18&gt;0,(G18+H18+I18)*P18,"")</f>
        <v/>
      </c>
      <c r="M18"/>
      <c r="N18" s="138"/>
      <c r="O18" s="5"/>
      <c r="P18" s="89" t="e">
        <f t="shared" si="1"/>
        <v>#VALUE!</v>
      </c>
      <c r="AW18" s="41"/>
    </row>
    <row r="19" spans="1:49" ht="18" customHeight="1" x14ac:dyDescent="0.25">
      <c r="B19" s="77"/>
      <c r="C19" s="10"/>
      <c r="D19" s="16"/>
      <c r="E19" s="9"/>
      <c r="F19" s="3" t="str">
        <f t="shared" si="2"/>
        <v/>
      </c>
      <c r="G19" s="18" t="str">
        <f t="shared" si="3"/>
        <v/>
      </c>
      <c r="H19" s="16"/>
      <c r="I19" s="16"/>
      <c r="J19" s="9"/>
      <c r="K19" s="3" t="str">
        <f t="shared" si="0"/>
        <v/>
      </c>
      <c r="L19" s="18" t="str">
        <f t="shared" si="4"/>
        <v/>
      </c>
      <c r="M19"/>
      <c r="N19" s="113"/>
      <c r="O19" s="5"/>
      <c r="P19" s="89" t="e">
        <f t="shared" si="1"/>
        <v>#VALUE!</v>
      </c>
      <c r="AW19" s="41"/>
    </row>
    <row r="20" spans="1:49" ht="18" customHeight="1" x14ac:dyDescent="0.25">
      <c r="B20" s="77"/>
      <c r="C20" s="10"/>
      <c r="D20" s="16"/>
      <c r="E20" s="9"/>
      <c r="F20" s="3" t="str">
        <f t="shared" si="2"/>
        <v/>
      </c>
      <c r="G20" s="18" t="str">
        <f t="shared" si="3"/>
        <v/>
      </c>
      <c r="H20" s="16"/>
      <c r="I20" s="16"/>
      <c r="J20" s="9"/>
      <c r="K20" s="3" t="str">
        <f t="shared" si="0"/>
        <v/>
      </c>
      <c r="L20" s="18" t="str">
        <f t="shared" si="4"/>
        <v/>
      </c>
      <c r="M20"/>
      <c r="N20" s="113"/>
      <c r="O20" s="5"/>
      <c r="P20" s="89" t="e">
        <f t="shared" si="1"/>
        <v>#VALUE!</v>
      </c>
      <c r="AW20" s="41"/>
    </row>
    <row r="21" spans="1:49" ht="18" customHeight="1" x14ac:dyDescent="0.25">
      <c r="B21" s="77"/>
      <c r="C21" s="10"/>
      <c r="D21" s="16"/>
      <c r="E21" s="9"/>
      <c r="F21" s="3" t="str">
        <f t="shared" si="2"/>
        <v/>
      </c>
      <c r="G21" s="18" t="str">
        <f t="shared" si="3"/>
        <v/>
      </c>
      <c r="H21" s="16"/>
      <c r="I21" s="16"/>
      <c r="J21" s="9"/>
      <c r="K21" s="3" t="str">
        <f t="shared" si="0"/>
        <v/>
      </c>
      <c r="L21" s="18" t="str">
        <f t="shared" si="4"/>
        <v/>
      </c>
      <c r="M21"/>
      <c r="N21" s="113"/>
      <c r="O21" s="5"/>
      <c r="P21" s="89" t="e">
        <f t="shared" si="1"/>
        <v>#VALUE!</v>
      </c>
      <c r="AW21" s="41"/>
    </row>
    <row r="22" spans="1:49" ht="18" customHeight="1" x14ac:dyDescent="0.25">
      <c r="B22" s="77"/>
      <c r="C22" s="10"/>
      <c r="D22" s="16"/>
      <c r="E22" s="9"/>
      <c r="F22" s="3" t="str">
        <f t="shared" si="2"/>
        <v/>
      </c>
      <c r="G22" s="18" t="str">
        <f t="shared" si="3"/>
        <v/>
      </c>
      <c r="H22" s="16"/>
      <c r="I22" s="16"/>
      <c r="J22" s="9"/>
      <c r="K22" s="3" t="str">
        <f t="shared" si="0"/>
        <v/>
      </c>
      <c r="L22" s="18" t="str">
        <f t="shared" si="4"/>
        <v/>
      </c>
      <c r="M22"/>
      <c r="N22" s="113"/>
      <c r="O22" s="5"/>
      <c r="P22" s="89" t="e">
        <f t="shared" si="1"/>
        <v>#VALUE!</v>
      </c>
      <c r="AW22" s="41"/>
    </row>
    <row r="23" spans="1:49" ht="18" customHeight="1" x14ac:dyDescent="0.25">
      <c r="B23" s="77"/>
      <c r="C23" s="10"/>
      <c r="D23" s="16"/>
      <c r="E23" s="9"/>
      <c r="F23" s="3" t="str">
        <f t="shared" si="2"/>
        <v/>
      </c>
      <c r="G23" s="18" t="str">
        <f t="shared" si="3"/>
        <v/>
      </c>
      <c r="H23" s="16"/>
      <c r="I23" s="16"/>
      <c r="J23" s="9"/>
      <c r="K23" s="3" t="str">
        <f t="shared" si="0"/>
        <v/>
      </c>
      <c r="L23" s="18" t="str">
        <f t="shared" si="4"/>
        <v/>
      </c>
      <c r="M23"/>
      <c r="N23" s="113"/>
      <c r="O23" s="5"/>
      <c r="P23" s="89" t="e">
        <f t="shared" si="1"/>
        <v>#VALUE!</v>
      </c>
      <c r="AW23" s="41"/>
    </row>
    <row r="24" spans="1:49" ht="18" customHeight="1" x14ac:dyDescent="0.25">
      <c r="B24" s="77"/>
      <c r="C24" s="10"/>
      <c r="D24" s="16"/>
      <c r="E24" s="9"/>
      <c r="F24" s="3" t="str">
        <f t="shared" si="2"/>
        <v/>
      </c>
      <c r="G24" s="18" t="str">
        <f t="shared" si="3"/>
        <v/>
      </c>
      <c r="H24" s="16"/>
      <c r="I24" s="16"/>
      <c r="J24" s="9"/>
      <c r="K24" s="3" t="str">
        <f t="shared" si="0"/>
        <v/>
      </c>
      <c r="L24" s="18" t="str">
        <f t="shared" si="4"/>
        <v/>
      </c>
      <c r="M24"/>
      <c r="N24" s="113"/>
      <c r="O24" s="5"/>
      <c r="P24" s="89" t="e">
        <f t="shared" si="1"/>
        <v>#VALUE!</v>
      </c>
      <c r="AW24" s="41"/>
    </row>
    <row r="25" spans="1:49" ht="18" customHeight="1" x14ac:dyDescent="0.25">
      <c r="B25" s="77"/>
      <c r="C25" s="10"/>
      <c r="D25" s="16"/>
      <c r="E25" s="9"/>
      <c r="F25" s="3" t="str">
        <f t="shared" si="2"/>
        <v/>
      </c>
      <c r="G25" s="18" t="str">
        <f t="shared" si="3"/>
        <v/>
      </c>
      <c r="H25" s="16"/>
      <c r="I25" s="16"/>
      <c r="J25" s="9"/>
      <c r="K25" s="3" t="str">
        <f t="shared" si="0"/>
        <v/>
      </c>
      <c r="L25" s="18" t="str">
        <f t="shared" si="4"/>
        <v/>
      </c>
      <c r="M25"/>
      <c r="N25" s="113"/>
      <c r="O25" s="5"/>
      <c r="P25" s="89" t="e">
        <f t="shared" si="1"/>
        <v>#VALUE!</v>
      </c>
      <c r="AW25" s="41"/>
    </row>
    <row r="26" spans="1:49" ht="18" customHeight="1" x14ac:dyDescent="0.25">
      <c r="B26" s="77"/>
      <c r="C26" s="10"/>
      <c r="D26" s="16"/>
      <c r="E26" s="9"/>
      <c r="F26" s="3" t="str">
        <f t="shared" si="2"/>
        <v/>
      </c>
      <c r="G26" s="18" t="str">
        <f t="shared" si="3"/>
        <v/>
      </c>
      <c r="H26" s="16"/>
      <c r="I26" s="16"/>
      <c r="J26" s="9"/>
      <c r="K26" s="3" t="str">
        <f t="shared" si="0"/>
        <v/>
      </c>
      <c r="L26" s="18" t="str">
        <f t="shared" si="4"/>
        <v/>
      </c>
      <c r="M26"/>
      <c r="N26" s="113"/>
      <c r="O26" s="5"/>
      <c r="P26" s="89" t="e">
        <f t="shared" si="1"/>
        <v>#VALUE!</v>
      </c>
      <c r="AW26" s="41"/>
    </row>
    <row r="27" spans="1:49" ht="18" customHeight="1" x14ac:dyDescent="0.25">
      <c r="B27" s="77"/>
      <c r="C27" s="10"/>
      <c r="D27" s="16"/>
      <c r="E27" s="9"/>
      <c r="F27" s="3" t="str">
        <f t="shared" si="2"/>
        <v/>
      </c>
      <c r="G27" s="18" t="str">
        <f t="shared" si="3"/>
        <v/>
      </c>
      <c r="H27" s="16"/>
      <c r="I27" s="16"/>
      <c r="J27" s="9"/>
      <c r="K27" s="3" t="str">
        <f t="shared" si="0"/>
        <v/>
      </c>
      <c r="L27" s="18" t="str">
        <f t="shared" si="4"/>
        <v/>
      </c>
      <c r="M27"/>
      <c r="N27" s="113"/>
      <c r="O27" s="5"/>
      <c r="P27" s="89" t="e">
        <f t="shared" si="1"/>
        <v>#VALUE!</v>
      </c>
      <c r="AW27" s="41"/>
    </row>
    <row r="28" spans="1:49" ht="18" customHeight="1" x14ac:dyDescent="0.25">
      <c r="B28" s="77"/>
      <c r="C28" s="10"/>
      <c r="D28" s="16"/>
      <c r="E28" s="9"/>
      <c r="F28" s="3" t="str">
        <f t="shared" si="2"/>
        <v/>
      </c>
      <c r="G28" s="18" t="str">
        <f t="shared" si="3"/>
        <v/>
      </c>
      <c r="H28" s="16"/>
      <c r="I28" s="16"/>
      <c r="J28" s="9"/>
      <c r="K28" s="3" t="str">
        <f t="shared" si="0"/>
        <v/>
      </c>
      <c r="L28" s="18" t="str">
        <f t="shared" si="4"/>
        <v/>
      </c>
      <c r="M28"/>
      <c r="N28" s="113"/>
      <c r="O28" s="5"/>
      <c r="P28" s="89" t="e">
        <f t="shared" si="1"/>
        <v>#VALUE!</v>
      </c>
      <c r="AW28" s="41"/>
    </row>
    <row r="29" spans="1:49" ht="18" customHeight="1" x14ac:dyDescent="0.25">
      <c r="B29" s="77"/>
      <c r="C29" s="10"/>
      <c r="D29" s="16"/>
      <c r="E29" s="9"/>
      <c r="F29" s="3" t="str">
        <f t="shared" si="2"/>
        <v/>
      </c>
      <c r="G29" s="18" t="str">
        <f t="shared" si="3"/>
        <v/>
      </c>
      <c r="H29" s="16"/>
      <c r="I29" s="16"/>
      <c r="J29" s="9"/>
      <c r="K29" s="3" t="str">
        <f t="shared" si="0"/>
        <v/>
      </c>
      <c r="L29" s="18" t="str">
        <f t="shared" si="4"/>
        <v/>
      </c>
      <c r="N29" s="113"/>
      <c r="O29" s="5"/>
      <c r="P29" s="89" t="e">
        <f t="shared" si="1"/>
        <v>#VALUE!</v>
      </c>
      <c r="AW29" s="41"/>
    </row>
    <row r="30" spans="1:49" ht="18" customHeight="1" thickBot="1" x14ac:dyDescent="0.3">
      <c r="B30" s="77"/>
      <c r="C30" s="10"/>
      <c r="D30" s="16"/>
      <c r="E30" s="9"/>
      <c r="F30" s="3" t="str">
        <f t="shared" si="2"/>
        <v/>
      </c>
      <c r="G30" s="18" t="str">
        <f t="shared" si="3"/>
        <v/>
      </c>
      <c r="H30" s="16"/>
      <c r="I30" s="16"/>
      <c r="J30" s="9"/>
      <c r="K30" s="3" t="str">
        <f t="shared" si="0"/>
        <v/>
      </c>
      <c r="L30" s="18" t="str">
        <f t="shared" si="4"/>
        <v/>
      </c>
      <c r="O30" s="5"/>
      <c r="P30" s="89" t="e">
        <f t="shared" si="1"/>
        <v>#VALUE!</v>
      </c>
      <c r="AW30" s="41"/>
    </row>
    <row r="31" spans="1:49" ht="15.75" thickBot="1" x14ac:dyDescent="0.3">
      <c r="B31" s="77"/>
      <c r="C31" s="77"/>
      <c r="D31" s="95"/>
      <c r="E31" s="52">
        <f t="shared" ref="E31:K31" si="5">SUM(E17:E30)</f>
        <v>0</v>
      </c>
      <c r="F31" s="52">
        <f t="shared" si="5"/>
        <v>0</v>
      </c>
      <c r="G31" s="18">
        <f t="shared" si="5"/>
        <v>0</v>
      </c>
      <c r="H31" s="53">
        <f t="shared" si="5"/>
        <v>0</v>
      </c>
      <c r="I31" s="53">
        <f t="shared" si="5"/>
        <v>0</v>
      </c>
      <c r="J31" s="52">
        <f>SUM(J17:J30)</f>
        <v>0</v>
      </c>
      <c r="K31" s="52">
        <f t="shared" si="5"/>
        <v>0</v>
      </c>
      <c r="L31" s="54">
        <f>SUM(L17:L30)</f>
        <v>0</v>
      </c>
      <c r="O31" s="5"/>
      <c r="P31" s="90"/>
      <c r="AW31" s="41"/>
    </row>
    <row r="32" spans="1:49" s="41" customFormat="1" ht="10.9" customHeight="1" x14ac:dyDescent="0.25">
      <c r="A32" s="5"/>
      <c r="B32" s="77"/>
      <c r="C32" s="5"/>
      <c r="D32" s="5"/>
      <c r="E32" s="5"/>
      <c r="F32" s="5"/>
      <c r="G32" s="5"/>
      <c r="H32" s="5"/>
      <c r="I32" s="5"/>
      <c r="J32" s="5"/>
      <c r="K32" s="5"/>
      <c r="L32" s="5"/>
      <c r="M32" s="5"/>
      <c r="N32" s="5"/>
    </row>
    <row r="33" spans="1:12" s="41" customFormat="1" ht="18.600000000000001" customHeight="1" x14ac:dyDescent="0.25">
      <c r="A33" s="26"/>
      <c r="B33" s="255" t="s">
        <v>115</v>
      </c>
      <c r="C33" s="255"/>
      <c r="D33" s="255"/>
      <c r="E33" s="255"/>
      <c r="F33" s="255"/>
      <c r="G33" s="255"/>
      <c r="H33" s="255"/>
      <c r="I33" s="255"/>
      <c r="J33" s="255"/>
      <c r="K33" s="255"/>
      <c r="L33" s="255"/>
    </row>
    <row r="34" spans="1:12" s="41" customFormat="1" ht="22.15" customHeight="1" x14ac:dyDescent="0.25">
      <c r="A34" s="141"/>
      <c r="B34" s="76"/>
      <c r="C34" s="256" t="s">
        <v>69</v>
      </c>
      <c r="D34" s="256"/>
      <c r="E34" s="256"/>
      <c r="F34" s="256"/>
      <c r="G34" s="256"/>
      <c r="H34" s="256"/>
      <c r="I34" s="256"/>
      <c r="J34" s="256"/>
      <c r="K34" s="256"/>
      <c r="L34" s="27"/>
    </row>
    <row r="35" spans="1:12" s="41" customFormat="1" ht="22.15" customHeight="1" x14ac:dyDescent="0.25">
      <c r="A35" s="26"/>
      <c r="B35" s="76"/>
      <c r="C35" s="257" t="s">
        <v>64</v>
      </c>
      <c r="D35" s="257"/>
      <c r="E35" s="258" t="str">
        <f>D8</f>
        <v/>
      </c>
      <c r="F35" s="258"/>
      <c r="G35" s="258"/>
      <c r="H35" s="28"/>
      <c r="I35" s="28"/>
      <c r="J35" s="28"/>
      <c r="K35" s="28"/>
      <c r="L35" s="29"/>
    </row>
    <row r="36" spans="1:12" s="41" customFormat="1" ht="64.150000000000006" customHeight="1" x14ac:dyDescent="0.25">
      <c r="A36" s="26"/>
      <c r="B36" s="76"/>
      <c r="C36" s="12" t="str">
        <f>CONCATENATE("List all ",D6," CCS Direct Service Positions")</f>
        <v>List all Bachelors degree level CCS Direct Service Positions</v>
      </c>
      <c r="D36" s="111" t="s">
        <v>194</v>
      </c>
      <c r="E36" s="111" t="s">
        <v>107</v>
      </c>
      <c r="F36" s="111" t="s">
        <v>195</v>
      </c>
      <c r="G36" s="111" t="s">
        <v>110</v>
      </c>
      <c r="H36" s="111" t="s">
        <v>111</v>
      </c>
      <c r="I36" s="111" t="s">
        <v>196</v>
      </c>
      <c r="J36" s="111" t="s">
        <v>197</v>
      </c>
      <c r="K36" s="12" t="s">
        <v>14</v>
      </c>
    </row>
    <row r="37" spans="1:12" s="41" customFormat="1" ht="19.149999999999999" customHeight="1" x14ac:dyDescent="0.25">
      <c r="A37" s="26"/>
      <c r="B37" s="76"/>
      <c r="C37" s="30" t="str">
        <f t="shared" ref="C37:C50" si="6">IF(C17&gt;0,C17,"")</f>
        <v/>
      </c>
      <c r="D37" s="23"/>
      <c r="E37" s="96" t="str">
        <f t="shared" ref="E37:E50" si="7">IF(C17&gt;0,D37*(K17/F17),"")</f>
        <v/>
      </c>
      <c r="F37" s="23"/>
      <c r="G37" s="96" t="str">
        <f t="shared" ref="G37:G50" si="8">IF(C17&gt;0,F37*(K17/F17),"")</f>
        <v/>
      </c>
      <c r="H37" s="31" t="str">
        <f t="shared" ref="H37:H50" si="9">IF(C17&gt;0,30*(F17/8)/60/(2080/K17),"")</f>
        <v/>
      </c>
      <c r="I37" s="23"/>
      <c r="J37" s="23"/>
      <c r="K37" s="32" t="str">
        <f t="shared" ref="K37:K50" si="10">IF(C17&gt;0,(K17-E37-G37-H37-I37-J37)/K17,"")</f>
        <v/>
      </c>
    </row>
    <row r="38" spans="1:12" s="41" customFormat="1" ht="19.149999999999999" customHeight="1" x14ac:dyDescent="0.25">
      <c r="A38" s="26"/>
      <c r="B38" s="76"/>
      <c r="C38" s="30" t="str">
        <f t="shared" si="6"/>
        <v/>
      </c>
      <c r="D38" s="23"/>
      <c r="E38" s="96" t="str">
        <f t="shared" si="7"/>
        <v/>
      </c>
      <c r="F38" s="23"/>
      <c r="G38" s="96" t="str">
        <f t="shared" si="8"/>
        <v/>
      </c>
      <c r="H38" s="31" t="str">
        <f t="shared" si="9"/>
        <v/>
      </c>
      <c r="I38" s="23"/>
      <c r="J38" s="23"/>
      <c r="K38" s="32" t="str">
        <f t="shared" si="10"/>
        <v/>
      </c>
    </row>
    <row r="39" spans="1:12" s="41" customFormat="1" ht="19.149999999999999" customHeight="1" x14ac:dyDescent="0.25">
      <c r="A39" s="26"/>
      <c r="B39" s="76"/>
      <c r="C39" s="30" t="str">
        <f t="shared" si="6"/>
        <v/>
      </c>
      <c r="D39" s="23"/>
      <c r="E39" s="96" t="str">
        <f t="shared" si="7"/>
        <v/>
      </c>
      <c r="F39" s="23"/>
      <c r="G39" s="96" t="str">
        <f t="shared" si="8"/>
        <v/>
      </c>
      <c r="H39" s="31" t="str">
        <f t="shared" si="9"/>
        <v/>
      </c>
      <c r="I39" s="23"/>
      <c r="J39" s="23"/>
      <c r="K39" s="32" t="str">
        <f t="shared" si="10"/>
        <v/>
      </c>
    </row>
    <row r="40" spans="1:12" s="41" customFormat="1" ht="19.149999999999999" customHeight="1" x14ac:dyDescent="0.25">
      <c r="A40" s="26"/>
      <c r="B40" s="76"/>
      <c r="C40" s="30" t="str">
        <f t="shared" si="6"/>
        <v/>
      </c>
      <c r="D40" s="23"/>
      <c r="E40" s="96" t="str">
        <f t="shared" si="7"/>
        <v/>
      </c>
      <c r="F40" s="23"/>
      <c r="G40" s="96" t="str">
        <f t="shared" si="8"/>
        <v/>
      </c>
      <c r="H40" s="31" t="str">
        <f t="shared" si="9"/>
        <v/>
      </c>
      <c r="I40" s="23"/>
      <c r="J40" s="23"/>
      <c r="K40" s="32" t="str">
        <f t="shared" si="10"/>
        <v/>
      </c>
    </row>
    <row r="41" spans="1:12" s="41" customFormat="1" ht="19.149999999999999" customHeight="1" x14ac:dyDescent="0.25">
      <c r="A41" s="26"/>
      <c r="B41" s="76"/>
      <c r="C41" s="30" t="str">
        <f t="shared" si="6"/>
        <v/>
      </c>
      <c r="D41" s="23"/>
      <c r="E41" s="96" t="str">
        <f t="shared" si="7"/>
        <v/>
      </c>
      <c r="F41" s="23"/>
      <c r="G41" s="96" t="str">
        <f t="shared" si="8"/>
        <v/>
      </c>
      <c r="H41" s="31" t="str">
        <f t="shared" si="9"/>
        <v/>
      </c>
      <c r="I41" s="23"/>
      <c r="J41" s="23"/>
      <c r="K41" s="32" t="str">
        <f t="shared" si="10"/>
        <v/>
      </c>
    </row>
    <row r="42" spans="1:12" s="41" customFormat="1" ht="19.149999999999999" customHeight="1" x14ac:dyDescent="0.25">
      <c r="A42" s="26"/>
      <c r="B42" s="76"/>
      <c r="C42" s="30" t="str">
        <f t="shared" si="6"/>
        <v/>
      </c>
      <c r="D42" s="23"/>
      <c r="E42" s="96" t="str">
        <f t="shared" si="7"/>
        <v/>
      </c>
      <c r="F42" s="23"/>
      <c r="G42" s="96" t="str">
        <f t="shared" si="8"/>
        <v/>
      </c>
      <c r="H42" s="31" t="str">
        <f t="shared" si="9"/>
        <v/>
      </c>
      <c r="I42" s="23"/>
      <c r="J42" s="23"/>
      <c r="K42" s="32" t="str">
        <f t="shared" si="10"/>
        <v/>
      </c>
    </row>
    <row r="43" spans="1:12" s="41" customFormat="1" ht="19.149999999999999" customHeight="1" x14ac:dyDescent="0.25">
      <c r="A43" s="26"/>
      <c r="B43" s="76"/>
      <c r="C43" s="30" t="str">
        <f t="shared" si="6"/>
        <v/>
      </c>
      <c r="D43" s="23"/>
      <c r="E43" s="96" t="str">
        <f t="shared" si="7"/>
        <v/>
      </c>
      <c r="F43" s="23"/>
      <c r="G43" s="96" t="str">
        <f t="shared" si="8"/>
        <v/>
      </c>
      <c r="H43" s="31" t="str">
        <f t="shared" si="9"/>
        <v/>
      </c>
      <c r="I43" s="23"/>
      <c r="J43" s="23"/>
      <c r="K43" s="32" t="str">
        <f t="shared" si="10"/>
        <v/>
      </c>
    </row>
    <row r="44" spans="1:12" s="41" customFormat="1" ht="19.149999999999999" customHeight="1" x14ac:dyDescent="0.25">
      <c r="A44" s="26"/>
      <c r="B44" s="76"/>
      <c r="C44" s="30" t="str">
        <f t="shared" si="6"/>
        <v/>
      </c>
      <c r="D44" s="23"/>
      <c r="E44" s="96" t="str">
        <f t="shared" si="7"/>
        <v/>
      </c>
      <c r="F44" s="23"/>
      <c r="G44" s="96" t="str">
        <f t="shared" si="8"/>
        <v/>
      </c>
      <c r="H44" s="31" t="str">
        <f t="shared" si="9"/>
        <v/>
      </c>
      <c r="I44" s="23"/>
      <c r="J44" s="23"/>
      <c r="K44" s="32" t="str">
        <f t="shared" si="10"/>
        <v/>
      </c>
    </row>
    <row r="45" spans="1:12" s="41" customFormat="1" ht="19.149999999999999" customHeight="1" x14ac:dyDescent="0.25">
      <c r="A45" s="26"/>
      <c r="B45" s="76"/>
      <c r="C45" s="30" t="str">
        <f t="shared" si="6"/>
        <v/>
      </c>
      <c r="D45" s="23"/>
      <c r="E45" s="96" t="str">
        <f t="shared" si="7"/>
        <v/>
      </c>
      <c r="F45" s="23"/>
      <c r="G45" s="96" t="str">
        <f t="shared" si="8"/>
        <v/>
      </c>
      <c r="H45" s="31" t="str">
        <f t="shared" si="9"/>
        <v/>
      </c>
      <c r="I45" s="23"/>
      <c r="J45" s="23"/>
      <c r="K45" s="32" t="str">
        <f t="shared" si="10"/>
        <v/>
      </c>
    </row>
    <row r="46" spans="1:12" s="41" customFormat="1" ht="19.149999999999999" customHeight="1" x14ac:dyDescent="0.25">
      <c r="A46" s="26"/>
      <c r="B46" s="76"/>
      <c r="C46" s="30" t="str">
        <f t="shared" si="6"/>
        <v/>
      </c>
      <c r="D46" s="23"/>
      <c r="E46" s="96" t="str">
        <f t="shared" si="7"/>
        <v/>
      </c>
      <c r="F46" s="23"/>
      <c r="G46" s="96" t="str">
        <f t="shared" si="8"/>
        <v/>
      </c>
      <c r="H46" s="31" t="str">
        <f t="shared" si="9"/>
        <v/>
      </c>
      <c r="I46" s="23"/>
      <c r="J46" s="23"/>
      <c r="K46" s="32" t="str">
        <f t="shared" si="10"/>
        <v/>
      </c>
    </row>
    <row r="47" spans="1:12" s="41" customFormat="1" ht="19.149999999999999" customHeight="1" x14ac:dyDescent="0.25">
      <c r="A47" s="26"/>
      <c r="B47" s="76"/>
      <c r="C47" s="30" t="str">
        <f t="shared" si="6"/>
        <v/>
      </c>
      <c r="D47" s="23"/>
      <c r="E47" s="96" t="str">
        <f t="shared" si="7"/>
        <v/>
      </c>
      <c r="F47" s="23"/>
      <c r="G47" s="96" t="str">
        <f t="shared" si="8"/>
        <v/>
      </c>
      <c r="H47" s="31" t="str">
        <f t="shared" si="9"/>
        <v/>
      </c>
      <c r="I47" s="23"/>
      <c r="J47" s="23"/>
      <c r="K47" s="32" t="str">
        <f t="shared" si="10"/>
        <v/>
      </c>
    </row>
    <row r="48" spans="1:12" s="41" customFormat="1" ht="19.149999999999999" customHeight="1" x14ac:dyDescent="0.25">
      <c r="A48" s="37"/>
      <c r="B48" s="76"/>
      <c r="C48" s="30" t="str">
        <f t="shared" si="6"/>
        <v/>
      </c>
      <c r="D48" s="23"/>
      <c r="E48" s="96" t="str">
        <f t="shared" si="7"/>
        <v/>
      </c>
      <c r="F48" s="23"/>
      <c r="G48" s="96" t="str">
        <f t="shared" si="8"/>
        <v/>
      </c>
      <c r="H48" s="31" t="str">
        <f t="shared" si="9"/>
        <v/>
      </c>
      <c r="I48" s="23"/>
      <c r="J48" s="23"/>
      <c r="K48" s="32" t="str">
        <f t="shared" si="10"/>
        <v/>
      </c>
    </row>
    <row r="49" spans="1:14" s="41" customFormat="1" ht="19.149999999999999" customHeight="1" x14ac:dyDescent="0.25">
      <c r="A49" s="37"/>
      <c r="B49" s="76"/>
      <c r="C49" s="30" t="str">
        <f t="shared" si="6"/>
        <v/>
      </c>
      <c r="D49" s="23"/>
      <c r="E49" s="96" t="str">
        <f t="shared" si="7"/>
        <v/>
      </c>
      <c r="F49" s="23"/>
      <c r="G49" s="96" t="str">
        <f t="shared" si="8"/>
        <v/>
      </c>
      <c r="H49" s="31" t="str">
        <f t="shared" si="9"/>
        <v/>
      </c>
      <c r="I49" s="23"/>
      <c r="J49" s="23"/>
      <c r="K49" s="32" t="str">
        <f t="shared" si="10"/>
        <v/>
      </c>
    </row>
    <row r="50" spans="1:14" s="41" customFormat="1" ht="19.149999999999999" customHeight="1" x14ac:dyDescent="0.25">
      <c r="A50" s="37"/>
      <c r="B50" s="76"/>
      <c r="C50" s="30" t="str">
        <f t="shared" si="6"/>
        <v/>
      </c>
      <c r="D50" s="23"/>
      <c r="E50" s="96" t="str">
        <f t="shared" si="7"/>
        <v/>
      </c>
      <c r="F50" s="23"/>
      <c r="G50" s="96" t="str">
        <f t="shared" si="8"/>
        <v/>
      </c>
      <c r="H50" s="31" t="str">
        <f t="shared" si="9"/>
        <v/>
      </c>
      <c r="I50" s="23"/>
      <c r="J50" s="23"/>
      <c r="K50" s="32" t="str">
        <f t="shared" si="10"/>
        <v/>
      </c>
    </row>
    <row r="51" spans="1:14" s="41" customFormat="1" ht="19.149999999999999" customHeight="1" x14ac:dyDescent="0.25">
      <c r="A51" s="37"/>
      <c r="B51" s="94"/>
      <c r="C51" s="33"/>
      <c r="D51" s="3">
        <f>SUM(D37:D50)</f>
        <v>0</v>
      </c>
      <c r="E51" s="52">
        <f>SUM(E37:E50)</f>
        <v>0</v>
      </c>
      <c r="F51" s="3">
        <f t="shared" ref="F51:J51" si="11">SUM(F37:F50)</f>
        <v>0</v>
      </c>
      <c r="G51" s="52">
        <f t="shared" si="11"/>
        <v>0</v>
      </c>
      <c r="H51" s="3">
        <f t="shared" si="11"/>
        <v>0</v>
      </c>
      <c r="I51" s="3">
        <f t="shared" si="11"/>
        <v>0</v>
      </c>
      <c r="J51" s="3">
        <f t="shared" si="11"/>
        <v>0</v>
      </c>
      <c r="K51" s="34" t="str">
        <f>IF(C17&gt;0,AVERAGE(K37:K50),"")</f>
        <v/>
      </c>
    </row>
    <row r="52" spans="1:14" s="41" customFormat="1" ht="17.45" customHeight="1" x14ac:dyDescent="0.3">
      <c r="A52" s="5"/>
      <c r="B52" s="77"/>
      <c r="C52" s="35"/>
      <c r="D52" s="35"/>
      <c r="E52" s="25"/>
      <c r="F52" s="25"/>
      <c r="G52" s="25"/>
      <c r="H52" s="25"/>
      <c r="I52" s="25"/>
      <c r="J52" s="25"/>
      <c r="K52" s="25"/>
    </row>
    <row r="53" spans="1:14" s="41" customFormat="1" ht="17.45" customHeight="1" x14ac:dyDescent="0.25">
      <c r="B53" s="76"/>
      <c r="D53" s="85"/>
      <c r="E53" s="85"/>
      <c r="F53" s="85"/>
      <c r="G53" s="85"/>
      <c r="H53" s="85"/>
      <c r="I53" s="85"/>
      <c r="J53" s="85"/>
      <c r="K53" s="85" t="s">
        <v>66</v>
      </c>
      <c r="L53" s="36" t="str">
        <f>IF(C17&gt;0,1-K51,"")</f>
        <v/>
      </c>
    </row>
    <row r="54" spans="1:14" s="41" customFormat="1" ht="17.45" customHeight="1" x14ac:dyDescent="0.25">
      <c r="B54" s="76"/>
      <c r="D54" s="85"/>
      <c r="E54" s="85"/>
      <c r="F54" s="85"/>
      <c r="G54" s="85"/>
      <c r="H54" s="85"/>
      <c r="I54" s="85"/>
      <c r="J54" s="85"/>
      <c r="K54" s="85" t="s">
        <v>63</v>
      </c>
      <c r="L54" s="97" t="str">
        <f>IF(C17&gt;0,K51*K31,"")</f>
        <v/>
      </c>
    </row>
    <row r="55" spans="1:14" s="41" customFormat="1" ht="10.9" customHeight="1" thickBot="1" x14ac:dyDescent="0.3">
      <c r="B55" s="76"/>
      <c r="N55" s="5"/>
    </row>
    <row r="56" spans="1:14" s="41" customFormat="1" ht="28.9" customHeight="1" thickBot="1" x14ac:dyDescent="0.3">
      <c r="B56" s="77"/>
      <c r="C56" s="70"/>
      <c r="D56" s="87"/>
      <c r="E56" s="98" t="s">
        <v>71</v>
      </c>
      <c r="F56" s="99" t="str">
        <f>IF(L31&lt;&gt;0,L31+'Program and Overhead Costs'!I50,"")</f>
        <v/>
      </c>
      <c r="G56" s="259" t="s">
        <v>148</v>
      </c>
      <c r="H56" s="260"/>
      <c r="I56" s="260"/>
      <c r="J56" s="260"/>
      <c r="K56" s="260"/>
      <c r="L56" s="59"/>
      <c r="M56" s="5"/>
      <c r="N56" s="5"/>
    </row>
    <row r="57" spans="1:14" s="41" customFormat="1" ht="8.4499999999999993" customHeight="1" thickBot="1" x14ac:dyDescent="0.3">
      <c r="B57" s="77"/>
      <c r="C57" s="78"/>
      <c r="D57" s="78"/>
      <c r="E57" s="79"/>
      <c r="F57" s="59"/>
      <c r="G57" s="59"/>
      <c r="H57" s="59"/>
      <c r="I57" s="59"/>
      <c r="J57" s="59"/>
      <c r="K57" s="59"/>
      <c r="L57" s="59"/>
      <c r="N57" s="5"/>
    </row>
    <row r="58" spans="1:14" s="41" customFormat="1" ht="33" customHeight="1" thickBot="1" x14ac:dyDescent="0.3">
      <c r="B58" s="77"/>
      <c r="C58" s="251" t="str">
        <f>CONCATENATE("HOURLY RATE FOR PROGRAM BILLABLE TIME* for ",CHAR(10),D6," staff:")</f>
        <v>HOURLY RATE FOR PROGRAM BILLABLE TIME* for 
Bachelors degree level staff:</v>
      </c>
      <c r="D58" s="251"/>
      <c r="E58" s="251"/>
      <c r="F58" s="22" t="str">
        <f>IF(C17&gt;0,F56/L54,"")</f>
        <v/>
      </c>
      <c r="G58" s="253" t="s">
        <v>72</v>
      </c>
      <c r="H58" s="254"/>
      <c r="I58" s="254"/>
      <c r="J58" s="254"/>
      <c r="K58" s="254"/>
      <c r="L58" s="254"/>
      <c r="M58" s="117" t="s">
        <v>131</v>
      </c>
      <c r="N58" s="185" t="s">
        <v>101</v>
      </c>
    </row>
    <row r="59" spans="1:14" s="41" customFormat="1" ht="28.5" customHeight="1" x14ac:dyDescent="0.25">
      <c r="B59" s="77"/>
      <c r="C59" s="250" t="s">
        <v>198</v>
      </c>
      <c r="D59" s="250"/>
      <c r="E59" s="250"/>
      <c r="F59" s="250"/>
      <c r="G59" s="250"/>
      <c r="H59" s="250"/>
      <c r="I59" s="250"/>
      <c r="J59" s="250"/>
      <c r="K59" s="250"/>
      <c r="L59" s="250"/>
      <c r="M59"/>
      <c r="N59" s="184" t="s">
        <v>144</v>
      </c>
    </row>
    <row r="60" spans="1:14" s="41" customFormat="1" x14ac:dyDescent="0.25">
      <c r="B60" s="76"/>
    </row>
    <row r="61" spans="1:14" s="41" customFormat="1" x14ac:dyDescent="0.25">
      <c r="B61" s="76"/>
    </row>
    <row r="62" spans="1:14" s="41" customFormat="1" x14ac:dyDescent="0.25">
      <c r="B62" s="76"/>
    </row>
    <row r="63" spans="1:14" s="41" customFormat="1" x14ac:dyDescent="0.25">
      <c r="B63" s="76"/>
    </row>
    <row r="64" spans="1:14" s="41" customFormat="1" x14ac:dyDescent="0.25">
      <c r="B64" s="76"/>
    </row>
    <row r="65" spans="2:2" s="41" customFormat="1" x14ac:dyDescent="0.25">
      <c r="B65" s="76"/>
    </row>
    <row r="66" spans="2:2" s="41" customFormat="1" x14ac:dyDescent="0.25">
      <c r="B66" s="76"/>
    </row>
    <row r="67" spans="2:2" s="41" customFormat="1" x14ac:dyDescent="0.25">
      <c r="B67" s="76"/>
    </row>
    <row r="68" spans="2:2" s="41" customFormat="1" x14ac:dyDescent="0.25">
      <c r="B68" s="76"/>
    </row>
    <row r="69" spans="2:2" s="41" customFormat="1" x14ac:dyDescent="0.25">
      <c r="B69" s="76"/>
    </row>
    <row r="70" spans="2:2" s="41" customFormat="1" x14ac:dyDescent="0.25">
      <c r="B70" s="76"/>
    </row>
    <row r="71" spans="2:2" s="41" customFormat="1" x14ac:dyDescent="0.25">
      <c r="B71" s="76"/>
    </row>
    <row r="72" spans="2:2" s="41" customFormat="1" x14ac:dyDescent="0.25">
      <c r="B72" s="76"/>
    </row>
    <row r="73" spans="2:2" s="41" customFormat="1" x14ac:dyDescent="0.25">
      <c r="B73" s="76"/>
    </row>
    <row r="74" spans="2:2" s="41" customFormat="1" x14ac:dyDescent="0.25">
      <c r="B74" s="76"/>
    </row>
    <row r="75" spans="2:2" s="41" customFormat="1" x14ac:dyDescent="0.25">
      <c r="B75" s="76"/>
    </row>
    <row r="76" spans="2:2" s="41" customFormat="1" x14ac:dyDescent="0.25">
      <c r="B76" s="76"/>
    </row>
    <row r="77" spans="2:2" s="41" customFormat="1" x14ac:dyDescent="0.25">
      <c r="B77" s="76"/>
    </row>
    <row r="78" spans="2:2" s="41" customFormat="1" x14ac:dyDescent="0.25">
      <c r="B78" s="76"/>
    </row>
    <row r="79" spans="2:2" s="41" customFormat="1" x14ac:dyDescent="0.25">
      <c r="B79" s="76"/>
    </row>
    <row r="80" spans="2:2" s="41" customFormat="1" x14ac:dyDescent="0.25">
      <c r="B80" s="76"/>
    </row>
    <row r="81" spans="2:2" s="41" customFormat="1" x14ac:dyDescent="0.25">
      <c r="B81" s="76"/>
    </row>
    <row r="82" spans="2:2" s="41" customFormat="1" x14ac:dyDescent="0.25">
      <c r="B82" s="76"/>
    </row>
    <row r="83" spans="2:2" s="41" customFormat="1" x14ac:dyDescent="0.25">
      <c r="B83" s="76"/>
    </row>
    <row r="84" spans="2:2" s="41" customFormat="1" x14ac:dyDescent="0.25">
      <c r="B84" s="76"/>
    </row>
    <row r="85" spans="2:2" s="41" customFormat="1" x14ac:dyDescent="0.25">
      <c r="B85" s="76"/>
    </row>
    <row r="86" spans="2:2" s="41" customFormat="1" x14ac:dyDescent="0.25">
      <c r="B86" s="76"/>
    </row>
    <row r="87" spans="2:2" s="41" customFormat="1" x14ac:dyDescent="0.25">
      <c r="B87" s="76"/>
    </row>
    <row r="88" spans="2:2" s="41" customFormat="1" x14ac:dyDescent="0.25">
      <c r="B88" s="76"/>
    </row>
    <row r="89" spans="2:2" s="41" customFormat="1" x14ac:dyDescent="0.25">
      <c r="B89" s="76"/>
    </row>
    <row r="90" spans="2:2" s="41" customFormat="1" x14ac:dyDescent="0.25">
      <c r="B90" s="76"/>
    </row>
    <row r="91" spans="2:2" s="41" customFormat="1" x14ac:dyDescent="0.25">
      <c r="B91" s="76"/>
    </row>
    <row r="92" spans="2:2" s="41" customFormat="1" x14ac:dyDescent="0.25">
      <c r="B92" s="76"/>
    </row>
    <row r="93" spans="2:2" s="41" customFormat="1" x14ac:dyDescent="0.25">
      <c r="B93" s="76"/>
    </row>
    <row r="94" spans="2:2" s="41" customFormat="1" x14ac:dyDescent="0.25">
      <c r="B94" s="76"/>
    </row>
    <row r="95" spans="2:2" s="41" customFormat="1" x14ac:dyDescent="0.25">
      <c r="B95" s="76"/>
    </row>
    <row r="96" spans="2:2" s="41" customFormat="1" x14ac:dyDescent="0.25">
      <c r="B96" s="76"/>
    </row>
    <row r="97" spans="2:2" s="41" customFormat="1" x14ac:dyDescent="0.25">
      <c r="B97" s="76"/>
    </row>
  </sheetData>
  <sheetProtection algorithmName="SHA-512" hashValue="kfIQs0nZBl7vfryGpP/FAGd877TMxhhpGDBtZDaL6skDt366UdczLpZOmNhutDKpRUXLGgEjk1yXncY9la9tfA==" saltValue="VlVHmhTSdqSqFg+rcbEeVQ==" spinCount="100000" sheet="1" selectLockedCells="1"/>
  <mergeCells count="14">
    <mergeCell ref="D12:K12"/>
    <mergeCell ref="B3:L3"/>
    <mergeCell ref="D6:E6"/>
    <mergeCell ref="D8:E8"/>
    <mergeCell ref="D9:J9"/>
    <mergeCell ref="D10:G10"/>
    <mergeCell ref="C59:L59"/>
    <mergeCell ref="B33:L33"/>
    <mergeCell ref="C58:E58"/>
    <mergeCell ref="G56:K56"/>
    <mergeCell ref="G58:L58"/>
    <mergeCell ref="C34:K34"/>
    <mergeCell ref="C35:D35"/>
    <mergeCell ref="E35:G35"/>
  </mergeCells>
  <hyperlinks>
    <hyperlink ref="B33:L33" location="Productivity!A1" display="PART 2:  STAFF PRODUCTIVITY " xr:uid="{A171DCDF-91EE-4D83-8A07-534C3FE45E62}"/>
    <hyperlink ref="E36" location="Productivity!A1" display="Holiday Hours Allocable to CCS" xr:uid="{6474EF2F-A78E-4167-885D-B23143DF66AC}"/>
    <hyperlink ref="G36" location="Productivity!A1" display="PTO Hours Allocable to CCS" xr:uid="{AC5E993E-66E7-4EDE-945B-F04693B166DB}"/>
    <hyperlink ref="H36" location="Productivity!A1" display="Break Hours Allocable to CCS" xr:uid="{390A13C4-8ECE-4FCF-B58A-F9AC875706BA}"/>
    <hyperlink ref="I36" location="Productivity!A1" display=" Necessary but Non-Billable CCS-Related Meeting Hours" xr:uid="{0F75AC97-707B-4CD3-BA9D-BCE0E81B9FF0}"/>
    <hyperlink ref="J36" location="Productivity!A1" display="CCS Orientation and Training Hours" xr:uid="{0EFF7DAD-DC62-4B86-81E2-5D3178B4DC13}"/>
    <hyperlink ref="F36" location="Productivity!A1" display="PTO Hours" xr:uid="{D194B15F-D507-4BEA-8763-2E0399DE1172}"/>
    <hyperlink ref="D36" location="Productivity!A1" display="Holiday Hours" xr:uid="{F477D5AD-8366-468C-899E-FE2CB0215E62}"/>
    <hyperlink ref="C12" location="'Service Array'!A1" display="Service Array Item(s):" xr:uid="{40947B0B-1437-4AB1-805C-1A59F50E3F38}"/>
    <hyperlink ref="B14:D14" location="'Staff DTP'!A1" display="PART 1:  STAFF RELATED DIRECT TO CCS PROGRAM COSTS" xr:uid="{D5F46019-4EFB-4209-8821-993C7A655694}"/>
    <hyperlink ref="N16" location="Instructions!A1" display="Instructions" xr:uid="{881C9726-D466-4024-A5D0-E3B403A23FC4}"/>
    <hyperlink ref="N17" location="'Program and Overhead Costs'!A1" display="Program and Overhead Costs" xr:uid="{BBB99C52-738F-40BE-94CD-2345BF44582E}"/>
    <hyperlink ref="N58" location="Instructions!A1" display="Instructions" xr:uid="{76F19F20-CAC6-4DE7-AFF8-BA0FC13500BA}"/>
    <hyperlink ref="N59" location="'Program and Overhead Costs'!A1" display="Program and Overhead Costs" xr:uid="{1838F55F-05D9-491B-B0FB-BF147094844C}"/>
  </hyperlinks>
  <pageMargins left="0.25" right="0.2" top="0.25" bottom="0.25" header="0.3" footer="0.3"/>
  <pageSetup scale="5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Professional Type" xr:uid="{A05B2209-0D0B-483E-B422-6214170DCD3A}">
          <x14:formula1>
            <xm:f>lists!$A$2:$A$14</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405BE-E99E-47D3-9B84-8CCE2633CA5D}">
  <sheetPr>
    <tabColor theme="6" tint="0.79998168889431442"/>
    <pageSetUpPr fitToPage="1"/>
  </sheetPr>
  <dimension ref="A1:AW99"/>
  <sheetViews>
    <sheetView showGridLines="0" zoomScale="85" zoomScaleNormal="85" workbookViewId="0">
      <selection activeCell="D12" sqref="D12:K12"/>
    </sheetView>
  </sheetViews>
  <sheetFormatPr defaultColWidth="8.85546875" defaultRowHeight="15" x14ac:dyDescent="0.25"/>
  <cols>
    <col min="1" max="1" width="1.85546875" style="38" customWidth="1"/>
    <col min="2" max="2" width="11.140625" style="76" customWidth="1"/>
    <col min="3" max="3" width="34.28515625" style="38" customWidth="1"/>
    <col min="4" max="4" width="20.7109375" style="38" customWidth="1"/>
    <col min="5" max="5" width="20.28515625" style="38" customWidth="1"/>
    <col min="6" max="6" width="16.7109375" style="38" customWidth="1"/>
    <col min="7" max="7" width="14.42578125" style="38" customWidth="1"/>
    <col min="8" max="8" width="16.28515625" style="38" customWidth="1"/>
    <col min="9" max="9" width="17.7109375" style="38" customWidth="1"/>
    <col min="10" max="10" width="19.42578125" style="38" customWidth="1"/>
    <col min="11" max="11" width="17.42578125" style="38" customWidth="1"/>
    <col min="12" max="12" width="16.7109375" style="41" customWidth="1"/>
    <col min="13" max="13" width="23.7109375" style="41" customWidth="1"/>
    <col min="14" max="14" width="17.28515625" style="41" customWidth="1"/>
    <col min="15" max="15" width="8.85546875" style="41" hidden="1" customWidth="1"/>
    <col min="16" max="16" width="0" style="41" hidden="1" customWidth="1"/>
    <col min="17" max="48" width="8.85546875" style="41"/>
    <col min="49" max="16384" width="8.85546875" style="38"/>
  </cols>
  <sheetData>
    <row r="1" spans="1:49" x14ac:dyDescent="0.25">
      <c r="A1" s="46"/>
      <c r="B1" s="77"/>
      <c r="C1" s="46"/>
      <c r="D1" s="46"/>
      <c r="E1" s="46"/>
      <c r="F1" s="46"/>
      <c r="G1" s="46"/>
      <c r="H1" s="46"/>
      <c r="I1" s="46"/>
      <c r="J1" s="46"/>
      <c r="K1" s="46"/>
      <c r="L1" s="5"/>
      <c r="M1" s="5"/>
      <c r="N1" s="5"/>
    </row>
    <row r="2" spans="1:49" ht="6.6" customHeight="1" x14ac:dyDescent="0.25">
      <c r="A2" s="46"/>
      <c r="B2" s="77"/>
      <c r="C2" s="46"/>
      <c r="D2" s="46"/>
      <c r="E2" s="46"/>
      <c r="F2" s="46"/>
      <c r="G2" s="46"/>
      <c r="H2" s="46"/>
      <c r="I2" s="46"/>
      <c r="J2" s="46"/>
      <c r="K2" s="46"/>
      <c r="L2" s="5"/>
      <c r="M2" s="5"/>
      <c r="N2" s="5"/>
    </row>
    <row r="3" spans="1:49" ht="27" customHeight="1" x14ac:dyDescent="0.25">
      <c r="B3" s="224" t="s">
        <v>103</v>
      </c>
      <c r="C3" s="224"/>
      <c r="D3" s="224"/>
      <c r="E3" s="224"/>
      <c r="F3" s="224"/>
      <c r="G3" s="224"/>
      <c r="H3" s="224"/>
      <c r="I3" s="224"/>
      <c r="J3" s="224"/>
      <c r="K3" s="224"/>
      <c r="L3" s="224"/>
      <c r="M3" s="5"/>
      <c r="N3" s="5"/>
    </row>
    <row r="4" spans="1:49" ht="13.15" customHeight="1" x14ac:dyDescent="0.25">
      <c r="B4" s="77"/>
      <c r="C4" s="139" t="s">
        <v>65</v>
      </c>
      <c r="D4" s="5"/>
      <c r="E4" s="5"/>
      <c r="F4" s="5"/>
      <c r="G4" s="5"/>
      <c r="H4" s="5"/>
      <c r="I4" s="5"/>
      <c r="J4" s="5"/>
      <c r="K4" s="47"/>
      <c r="L4" s="5"/>
      <c r="M4" s="5"/>
      <c r="N4" s="5"/>
    </row>
    <row r="5" spans="1:49" ht="6.6" customHeight="1" x14ac:dyDescent="0.3">
      <c r="B5" s="77"/>
      <c r="C5" s="15"/>
      <c r="D5" s="5"/>
      <c r="E5" s="5"/>
      <c r="F5" s="5"/>
      <c r="G5" s="5"/>
      <c r="H5" s="5"/>
      <c r="I5" s="5"/>
      <c r="J5" s="5"/>
      <c r="K5" s="47"/>
      <c r="L5" s="5"/>
      <c r="M5" s="5"/>
      <c r="N5" s="5"/>
    </row>
    <row r="6" spans="1:49" ht="26.45" customHeight="1" x14ac:dyDescent="0.25">
      <c r="B6" s="77"/>
      <c r="C6" s="13" t="s">
        <v>142</v>
      </c>
      <c r="D6" s="263" t="s">
        <v>21</v>
      </c>
      <c r="E6" s="264"/>
      <c r="F6" s="5"/>
      <c r="G6" s="5"/>
      <c r="H6" s="5"/>
      <c r="I6" s="5"/>
      <c r="J6" s="5"/>
      <c r="K6" s="5"/>
      <c r="L6" s="5"/>
      <c r="M6" s="5"/>
      <c r="N6" s="5"/>
    </row>
    <row r="7" spans="1:49" ht="6" customHeight="1" x14ac:dyDescent="0.25">
      <c r="B7" s="77"/>
      <c r="C7" s="5"/>
      <c r="D7" s="5"/>
      <c r="E7" s="5"/>
      <c r="F7" s="5"/>
      <c r="G7" s="5"/>
      <c r="H7" s="5"/>
      <c r="I7" s="5"/>
      <c r="J7" s="5"/>
      <c r="K7" s="5"/>
      <c r="L7" s="5"/>
      <c r="M7" s="5"/>
      <c r="N7" s="5"/>
    </row>
    <row r="8" spans="1:49" ht="22.15" customHeight="1" x14ac:dyDescent="0.25">
      <c r="B8" s="77"/>
      <c r="C8" s="8" t="s">
        <v>61</v>
      </c>
      <c r="D8" s="265" t="str">
        <f>IF('Program and Overhead Costs'!$E$7&lt;&gt;0,'Program and Overhead Costs'!$E$7,"")</f>
        <v/>
      </c>
      <c r="E8" s="265"/>
      <c r="F8" s="6"/>
      <c r="G8" s="7"/>
      <c r="H8" s="7"/>
      <c r="I8" s="7"/>
      <c r="J8" s="5"/>
      <c r="K8" s="5"/>
      <c r="L8" s="5"/>
      <c r="M8" s="5"/>
      <c r="N8" s="5"/>
    </row>
    <row r="9" spans="1:49" ht="18" customHeight="1" x14ac:dyDescent="0.25">
      <c r="B9" s="77"/>
      <c r="C9" s="8"/>
      <c r="D9" s="266" t="s">
        <v>31</v>
      </c>
      <c r="E9" s="266"/>
      <c r="F9" s="266"/>
      <c r="G9" s="266"/>
      <c r="H9" s="266"/>
      <c r="I9" s="266"/>
      <c r="J9" s="266"/>
      <c r="K9" s="5"/>
      <c r="L9" s="5"/>
      <c r="M9" s="5"/>
      <c r="N9" s="5"/>
    </row>
    <row r="10" spans="1:49" ht="22.15" customHeight="1" x14ac:dyDescent="0.25">
      <c r="B10" s="77"/>
      <c r="C10" s="8" t="s">
        <v>17</v>
      </c>
      <c r="D10" s="267" t="str">
        <f>IF('Program and Overhead Costs'!$E$9&lt;&gt;0,'Program and Overhead Costs'!$E$9,"")</f>
        <v/>
      </c>
      <c r="E10" s="267"/>
      <c r="F10" s="267"/>
      <c r="G10" s="267"/>
      <c r="H10" s="5"/>
      <c r="I10" s="5"/>
      <c r="J10" s="5"/>
      <c r="K10" s="5"/>
      <c r="L10" s="5"/>
      <c r="M10" s="5"/>
      <c r="N10" s="5"/>
    </row>
    <row r="11" spans="1:49" ht="6.6" customHeight="1" x14ac:dyDescent="0.25">
      <c r="B11" s="77"/>
      <c r="C11" s="8"/>
      <c r="D11" s="48"/>
      <c r="E11" s="48"/>
      <c r="F11" s="48"/>
      <c r="G11" s="48"/>
      <c r="H11" s="5"/>
      <c r="I11" s="5"/>
      <c r="J11" s="5"/>
      <c r="K11" s="5"/>
      <c r="L11" s="5"/>
      <c r="M11" s="5"/>
      <c r="N11" s="5"/>
    </row>
    <row r="12" spans="1:49" ht="22.15" customHeight="1" x14ac:dyDescent="0.25">
      <c r="B12" s="137"/>
      <c r="C12" s="112" t="s">
        <v>68</v>
      </c>
      <c r="D12" s="261"/>
      <c r="E12" s="261"/>
      <c r="F12" s="261"/>
      <c r="G12" s="261"/>
      <c r="H12" s="262"/>
      <c r="I12" s="262"/>
      <c r="J12" s="262"/>
      <c r="K12" s="262"/>
      <c r="L12" s="77"/>
      <c r="M12" s="5"/>
      <c r="N12" s="5"/>
    </row>
    <row r="13" spans="1:49" s="41" customFormat="1" ht="5.45" customHeight="1" x14ac:dyDescent="0.25">
      <c r="B13" s="77"/>
      <c r="C13" s="14"/>
      <c r="D13" s="48"/>
      <c r="E13" s="48"/>
      <c r="F13" s="48"/>
      <c r="G13" s="48"/>
      <c r="H13" s="5"/>
      <c r="I13" s="5"/>
      <c r="J13" s="5"/>
      <c r="K13" s="5"/>
      <c r="L13" s="77"/>
      <c r="M13" s="5"/>
      <c r="N13" s="5"/>
    </row>
    <row r="14" spans="1:49" s="76" customFormat="1" ht="31.9" customHeight="1" x14ac:dyDescent="0.35">
      <c r="A14" s="194"/>
      <c r="B14" s="195" t="s">
        <v>104</v>
      </c>
      <c r="C14" s="195"/>
      <c r="D14" s="195"/>
      <c r="E14" s="194"/>
      <c r="F14" s="77"/>
      <c r="G14" s="77"/>
      <c r="H14" s="77"/>
      <c r="I14" s="77"/>
      <c r="J14" s="77"/>
      <c r="K14" s="77"/>
      <c r="L14" s="77"/>
      <c r="M14" s="77"/>
      <c r="N14" s="77"/>
    </row>
    <row r="15" spans="1:49" s="76" customFormat="1" ht="5.45" customHeight="1" x14ac:dyDescent="0.25">
      <c r="B15" s="77"/>
      <c r="C15" s="92"/>
      <c r="D15" s="93"/>
      <c r="E15" s="77"/>
      <c r="F15" s="77"/>
      <c r="G15" s="77"/>
      <c r="H15" s="77"/>
      <c r="I15" s="77"/>
      <c r="J15" s="77"/>
      <c r="K15" s="77"/>
      <c r="L15" s="77"/>
      <c r="M15" s="77"/>
      <c r="N15" s="77"/>
    </row>
    <row r="16" spans="1:49" s="50" customFormat="1" ht="75" x14ac:dyDescent="0.25">
      <c r="B16" s="186"/>
      <c r="C16" s="12" t="str">
        <f>CONCATENATE("List all ",D6," CCS Direct Service Positions")</f>
        <v>List all Masters degree level CCS Direct Service Positions</v>
      </c>
      <c r="D16" s="12" t="s">
        <v>210</v>
      </c>
      <c r="E16" s="12" t="s">
        <v>220</v>
      </c>
      <c r="F16" s="12" t="s">
        <v>221</v>
      </c>
      <c r="G16" s="12" t="s">
        <v>227</v>
      </c>
      <c r="H16" s="12" t="s">
        <v>222</v>
      </c>
      <c r="I16" s="12" t="s">
        <v>223</v>
      </c>
      <c r="J16" s="12" t="s">
        <v>224</v>
      </c>
      <c r="K16" s="12" t="s">
        <v>225</v>
      </c>
      <c r="L16" s="12" t="s">
        <v>228</v>
      </c>
      <c r="M16" s="117" t="s">
        <v>131</v>
      </c>
      <c r="N16" s="185" t="s">
        <v>101</v>
      </c>
      <c r="P16" s="88" t="s">
        <v>16</v>
      </c>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row>
    <row r="17" spans="1:49" ht="18" customHeight="1" x14ac:dyDescent="0.25">
      <c r="B17" s="77"/>
      <c r="C17" s="10"/>
      <c r="D17" s="16"/>
      <c r="E17" s="9"/>
      <c r="F17" s="3" t="str">
        <f>IF(C17&gt;0,E17*52,"")</f>
        <v/>
      </c>
      <c r="G17" s="18" t="str">
        <f>IF(C17&gt;0,D17*E17*52,"")</f>
        <v/>
      </c>
      <c r="H17" s="16"/>
      <c r="I17" s="16"/>
      <c r="J17" s="9"/>
      <c r="K17" s="3" t="str">
        <f t="shared" ref="K17:K30" si="0">IF(C17&gt;0,J17*52,"")</f>
        <v/>
      </c>
      <c r="L17" s="18" t="str">
        <f>IF(C17&gt;0,(G17+H17+I17)*P17,"")</f>
        <v/>
      </c>
      <c r="M17"/>
      <c r="N17" s="184" t="s">
        <v>144</v>
      </c>
      <c r="P17" s="89" t="e">
        <f t="shared" ref="P17:P30" si="1">IF(K17=0,"",K17/F17)</f>
        <v>#VALUE!</v>
      </c>
      <c r="AW17" s="41"/>
    </row>
    <row r="18" spans="1:49" ht="18" customHeight="1" x14ac:dyDescent="0.25">
      <c r="B18" s="77"/>
      <c r="C18" s="10"/>
      <c r="D18" s="16"/>
      <c r="E18" s="9"/>
      <c r="F18" s="3" t="str">
        <f t="shared" ref="F18:F30" si="2">IF(C18&gt;0,E18*52,"")</f>
        <v/>
      </c>
      <c r="G18" s="18" t="str">
        <f t="shared" ref="G18:G30" si="3">IF(C18&gt;0,D18*E18*52,"")</f>
        <v/>
      </c>
      <c r="H18" s="16"/>
      <c r="I18" s="16"/>
      <c r="J18" s="9"/>
      <c r="K18" s="3" t="str">
        <f t="shared" si="0"/>
        <v/>
      </c>
      <c r="L18" s="18" t="str">
        <f t="shared" ref="L18:L30" si="4">IF(C18&gt;0,(G18+H18+I18)*P18,"")</f>
        <v/>
      </c>
      <c r="M18"/>
      <c r="N18" s="138"/>
      <c r="O18" s="5"/>
      <c r="P18" s="89" t="e">
        <f t="shared" si="1"/>
        <v>#VALUE!</v>
      </c>
      <c r="AW18" s="41"/>
    </row>
    <row r="19" spans="1:49" ht="18" customHeight="1" x14ac:dyDescent="0.25">
      <c r="B19" s="77"/>
      <c r="C19" s="10"/>
      <c r="D19" s="16"/>
      <c r="E19" s="9"/>
      <c r="F19" s="3" t="str">
        <f t="shared" si="2"/>
        <v/>
      </c>
      <c r="G19" s="18" t="str">
        <f t="shared" si="3"/>
        <v/>
      </c>
      <c r="H19" s="16"/>
      <c r="I19" s="16"/>
      <c r="J19" s="9"/>
      <c r="K19" s="3" t="str">
        <f t="shared" si="0"/>
        <v/>
      </c>
      <c r="L19" s="18" t="str">
        <f t="shared" si="4"/>
        <v/>
      </c>
      <c r="M19"/>
      <c r="N19" s="113"/>
      <c r="O19" s="5"/>
      <c r="P19" s="89" t="e">
        <f t="shared" si="1"/>
        <v>#VALUE!</v>
      </c>
      <c r="AW19" s="41"/>
    </row>
    <row r="20" spans="1:49" ht="18" customHeight="1" x14ac:dyDescent="0.25">
      <c r="B20" s="77"/>
      <c r="C20" s="10"/>
      <c r="D20" s="16"/>
      <c r="E20" s="9"/>
      <c r="F20" s="3" t="str">
        <f t="shared" si="2"/>
        <v/>
      </c>
      <c r="G20" s="18" t="str">
        <f t="shared" si="3"/>
        <v/>
      </c>
      <c r="H20" s="16"/>
      <c r="I20" s="16"/>
      <c r="J20" s="9"/>
      <c r="K20" s="3" t="str">
        <f t="shared" si="0"/>
        <v/>
      </c>
      <c r="L20" s="18" t="str">
        <f t="shared" si="4"/>
        <v/>
      </c>
      <c r="M20"/>
      <c r="N20" s="113"/>
      <c r="O20" s="5"/>
      <c r="P20" s="89" t="e">
        <f t="shared" si="1"/>
        <v>#VALUE!</v>
      </c>
      <c r="AW20" s="41"/>
    </row>
    <row r="21" spans="1:49" ht="18" customHeight="1" x14ac:dyDescent="0.25">
      <c r="B21" s="77"/>
      <c r="C21" s="10"/>
      <c r="D21" s="16"/>
      <c r="E21" s="9"/>
      <c r="F21" s="3" t="str">
        <f t="shared" si="2"/>
        <v/>
      </c>
      <c r="G21" s="18" t="str">
        <f t="shared" si="3"/>
        <v/>
      </c>
      <c r="H21" s="16"/>
      <c r="I21" s="16"/>
      <c r="J21" s="9"/>
      <c r="K21" s="3" t="str">
        <f t="shared" si="0"/>
        <v/>
      </c>
      <c r="L21" s="18" t="str">
        <f t="shared" si="4"/>
        <v/>
      </c>
      <c r="M21"/>
      <c r="N21" s="113"/>
      <c r="O21" s="5"/>
      <c r="P21" s="89" t="e">
        <f t="shared" si="1"/>
        <v>#VALUE!</v>
      </c>
      <c r="AW21" s="41"/>
    </row>
    <row r="22" spans="1:49" ht="18" customHeight="1" x14ac:dyDescent="0.25">
      <c r="B22" s="77"/>
      <c r="C22" s="10"/>
      <c r="D22" s="16"/>
      <c r="E22" s="9"/>
      <c r="F22" s="3" t="str">
        <f t="shared" si="2"/>
        <v/>
      </c>
      <c r="G22" s="18" t="str">
        <f t="shared" si="3"/>
        <v/>
      </c>
      <c r="H22" s="16"/>
      <c r="I22" s="16"/>
      <c r="J22" s="9"/>
      <c r="K22" s="3" t="str">
        <f t="shared" si="0"/>
        <v/>
      </c>
      <c r="L22" s="18" t="str">
        <f t="shared" si="4"/>
        <v/>
      </c>
      <c r="M22"/>
      <c r="N22" s="113"/>
      <c r="O22" s="5"/>
      <c r="P22" s="89" t="e">
        <f t="shared" si="1"/>
        <v>#VALUE!</v>
      </c>
      <c r="AW22" s="41"/>
    </row>
    <row r="23" spans="1:49" ht="18" customHeight="1" x14ac:dyDescent="0.25">
      <c r="B23" s="77"/>
      <c r="C23" s="10"/>
      <c r="D23" s="16"/>
      <c r="E23" s="9"/>
      <c r="F23" s="3" t="str">
        <f t="shared" si="2"/>
        <v/>
      </c>
      <c r="G23" s="18" t="str">
        <f t="shared" si="3"/>
        <v/>
      </c>
      <c r="H23" s="16"/>
      <c r="I23" s="16"/>
      <c r="J23" s="9"/>
      <c r="K23" s="3" t="str">
        <f t="shared" si="0"/>
        <v/>
      </c>
      <c r="L23" s="18" t="str">
        <f t="shared" si="4"/>
        <v/>
      </c>
      <c r="M23"/>
      <c r="N23" s="113"/>
      <c r="O23" s="5"/>
      <c r="P23" s="89" t="e">
        <f t="shared" si="1"/>
        <v>#VALUE!</v>
      </c>
      <c r="AW23" s="41"/>
    </row>
    <row r="24" spans="1:49" ht="18" customHeight="1" x14ac:dyDescent="0.25">
      <c r="B24" s="77"/>
      <c r="C24" s="10"/>
      <c r="D24" s="16"/>
      <c r="E24" s="9"/>
      <c r="F24" s="3" t="str">
        <f t="shared" si="2"/>
        <v/>
      </c>
      <c r="G24" s="18" t="str">
        <f t="shared" si="3"/>
        <v/>
      </c>
      <c r="H24" s="16"/>
      <c r="I24" s="16"/>
      <c r="J24" s="9"/>
      <c r="K24" s="3" t="str">
        <f t="shared" si="0"/>
        <v/>
      </c>
      <c r="L24" s="18" t="str">
        <f t="shared" si="4"/>
        <v/>
      </c>
      <c r="M24"/>
      <c r="N24" s="113"/>
      <c r="O24" s="5"/>
      <c r="P24" s="89" t="e">
        <f t="shared" si="1"/>
        <v>#VALUE!</v>
      </c>
      <c r="AW24" s="41"/>
    </row>
    <row r="25" spans="1:49" ht="18" customHeight="1" x14ac:dyDescent="0.25">
      <c r="B25" s="77"/>
      <c r="C25" s="10"/>
      <c r="D25" s="16"/>
      <c r="E25" s="9"/>
      <c r="F25" s="3" t="str">
        <f t="shared" si="2"/>
        <v/>
      </c>
      <c r="G25" s="18" t="str">
        <f t="shared" si="3"/>
        <v/>
      </c>
      <c r="H25" s="16"/>
      <c r="I25" s="16"/>
      <c r="J25" s="9"/>
      <c r="K25" s="3" t="str">
        <f t="shared" si="0"/>
        <v/>
      </c>
      <c r="L25" s="18" t="str">
        <f t="shared" si="4"/>
        <v/>
      </c>
      <c r="M25"/>
      <c r="N25" s="113"/>
      <c r="O25" s="5"/>
      <c r="P25" s="89" t="e">
        <f t="shared" si="1"/>
        <v>#VALUE!</v>
      </c>
      <c r="AW25" s="41"/>
    </row>
    <row r="26" spans="1:49" ht="18" customHeight="1" x14ac:dyDescent="0.25">
      <c r="B26" s="77"/>
      <c r="C26" s="10"/>
      <c r="D26" s="16"/>
      <c r="E26" s="9"/>
      <c r="F26" s="3" t="str">
        <f t="shared" si="2"/>
        <v/>
      </c>
      <c r="G26" s="18" t="str">
        <f t="shared" si="3"/>
        <v/>
      </c>
      <c r="H26" s="16"/>
      <c r="I26" s="16"/>
      <c r="J26" s="9"/>
      <c r="K26" s="3" t="str">
        <f t="shared" si="0"/>
        <v/>
      </c>
      <c r="L26" s="18" t="str">
        <f t="shared" si="4"/>
        <v/>
      </c>
      <c r="M26"/>
      <c r="N26" s="113"/>
      <c r="O26" s="5"/>
      <c r="P26" s="89" t="e">
        <f t="shared" si="1"/>
        <v>#VALUE!</v>
      </c>
      <c r="AW26" s="41"/>
    </row>
    <row r="27" spans="1:49" ht="18" customHeight="1" x14ac:dyDescent="0.25">
      <c r="B27" s="77"/>
      <c r="C27" s="10"/>
      <c r="D27" s="16"/>
      <c r="E27" s="9"/>
      <c r="F27" s="3" t="str">
        <f t="shared" si="2"/>
        <v/>
      </c>
      <c r="G27" s="18" t="str">
        <f t="shared" si="3"/>
        <v/>
      </c>
      <c r="H27" s="16"/>
      <c r="I27" s="16"/>
      <c r="J27" s="9"/>
      <c r="K27" s="3" t="str">
        <f t="shared" si="0"/>
        <v/>
      </c>
      <c r="L27" s="18" t="str">
        <f t="shared" si="4"/>
        <v/>
      </c>
      <c r="M27"/>
      <c r="N27" s="113"/>
      <c r="O27" s="5"/>
      <c r="P27" s="89" t="e">
        <f t="shared" si="1"/>
        <v>#VALUE!</v>
      </c>
      <c r="AW27" s="41"/>
    </row>
    <row r="28" spans="1:49" ht="18" customHeight="1" x14ac:dyDescent="0.25">
      <c r="B28" s="77"/>
      <c r="C28" s="10"/>
      <c r="D28" s="16"/>
      <c r="E28" s="9"/>
      <c r="F28" s="3" t="str">
        <f t="shared" si="2"/>
        <v/>
      </c>
      <c r="G28" s="18" t="str">
        <f t="shared" si="3"/>
        <v/>
      </c>
      <c r="H28" s="16"/>
      <c r="I28" s="16"/>
      <c r="J28" s="9"/>
      <c r="K28" s="3" t="str">
        <f t="shared" si="0"/>
        <v/>
      </c>
      <c r="L28" s="18" t="str">
        <f t="shared" si="4"/>
        <v/>
      </c>
      <c r="M28"/>
      <c r="N28" s="113"/>
      <c r="O28" s="5"/>
      <c r="P28" s="89" t="e">
        <f t="shared" si="1"/>
        <v>#VALUE!</v>
      </c>
      <c r="AW28" s="41"/>
    </row>
    <row r="29" spans="1:49" ht="18" customHeight="1" x14ac:dyDescent="0.25">
      <c r="B29" s="77"/>
      <c r="C29" s="10"/>
      <c r="D29" s="16"/>
      <c r="E29" s="9"/>
      <c r="F29" s="3" t="str">
        <f t="shared" si="2"/>
        <v/>
      </c>
      <c r="G29" s="18" t="str">
        <f t="shared" si="3"/>
        <v/>
      </c>
      <c r="H29" s="16"/>
      <c r="I29" s="16"/>
      <c r="J29" s="9"/>
      <c r="K29" s="3" t="str">
        <f t="shared" si="0"/>
        <v/>
      </c>
      <c r="L29" s="18" t="str">
        <f t="shared" si="4"/>
        <v/>
      </c>
      <c r="N29" s="113"/>
      <c r="O29" s="5"/>
      <c r="P29" s="89" t="e">
        <f t="shared" si="1"/>
        <v>#VALUE!</v>
      </c>
      <c r="AW29" s="41"/>
    </row>
    <row r="30" spans="1:49" ht="18" customHeight="1" thickBot="1" x14ac:dyDescent="0.3">
      <c r="B30" s="77"/>
      <c r="C30" s="10"/>
      <c r="D30" s="16"/>
      <c r="E30" s="9"/>
      <c r="F30" s="3" t="str">
        <f t="shared" si="2"/>
        <v/>
      </c>
      <c r="G30" s="18" t="str">
        <f t="shared" si="3"/>
        <v/>
      </c>
      <c r="H30" s="16"/>
      <c r="I30" s="16"/>
      <c r="J30" s="9"/>
      <c r="K30" s="3" t="str">
        <f t="shared" si="0"/>
        <v/>
      </c>
      <c r="L30" s="18" t="str">
        <f t="shared" si="4"/>
        <v/>
      </c>
      <c r="O30" s="5"/>
      <c r="P30" s="89" t="e">
        <f t="shared" si="1"/>
        <v>#VALUE!</v>
      </c>
      <c r="AW30" s="41"/>
    </row>
    <row r="31" spans="1:49" ht="15.75" thickBot="1" x14ac:dyDescent="0.3">
      <c r="B31" s="77"/>
      <c r="C31" s="77"/>
      <c r="D31" s="95"/>
      <c r="E31" s="52">
        <f t="shared" ref="E31:K31" si="5">SUM(E17:E30)</f>
        <v>0</v>
      </c>
      <c r="F31" s="52">
        <f t="shared" si="5"/>
        <v>0</v>
      </c>
      <c r="G31" s="18">
        <f t="shared" si="5"/>
        <v>0</v>
      </c>
      <c r="H31" s="53">
        <f t="shared" si="5"/>
        <v>0</v>
      </c>
      <c r="I31" s="53">
        <f t="shared" si="5"/>
        <v>0</v>
      </c>
      <c r="J31" s="52">
        <f>SUM(J17:J30)</f>
        <v>0</v>
      </c>
      <c r="K31" s="52">
        <f t="shared" si="5"/>
        <v>0</v>
      </c>
      <c r="L31" s="54">
        <f>SUM(L17:L30)</f>
        <v>0</v>
      </c>
      <c r="O31" s="5"/>
      <c r="P31" s="90"/>
      <c r="AW31" s="41"/>
    </row>
    <row r="32" spans="1:49" s="41" customFormat="1" x14ac:dyDescent="0.25">
      <c r="A32" s="5"/>
      <c r="B32" s="77"/>
      <c r="C32" s="5"/>
      <c r="D32" s="5"/>
      <c r="E32" s="5"/>
      <c r="F32" s="5"/>
      <c r="G32" s="5"/>
      <c r="H32" s="5"/>
      <c r="I32" s="5"/>
      <c r="J32" s="5"/>
      <c r="K32" s="5"/>
      <c r="L32" s="5"/>
      <c r="M32" s="5"/>
      <c r="N32" s="5"/>
    </row>
    <row r="33" spans="1:12" s="41" customFormat="1" ht="18.600000000000001" customHeight="1" x14ac:dyDescent="0.25">
      <c r="A33" s="26"/>
      <c r="B33" s="255" t="s">
        <v>115</v>
      </c>
      <c r="C33" s="255"/>
      <c r="D33" s="255"/>
      <c r="E33" s="255"/>
      <c r="F33" s="255"/>
      <c r="G33" s="255"/>
      <c r="H33" s="255"/>
      <c r="I33" s="255"/>
      <c r="J33" s="255"/>
      <c r="K33" s="255"/>
      <c r="L33" s="255"/>
    </row>
    <row r="34" spans="1:12" s="41" customFormat="1" ht="22.15" customHeight="1" x14ac:dyDescent="0.25">
      <c r="A34" s="141"/>
      <c r="B34" s="76"/>
      <c r="C34" s="256" t="s">
        <v>69</v>
      </c>
      <c r="D34" s="256"/>
      <c r="E34" s="256"/>
      <c r="F34" s="256"/>
      <c r="G34" s="256"/>
      <c r="H34" s="256"/>
      <c r="I34" s="256"/>
      <c r="J34" s="256"/>
      <c r="K34" s="256"/>
      <c r="L34" s="27"/>
    </row>
    <row r="35" spans="1:12" s="41" customFormat="1" ht="22.15" customHeight="1" x14ac:dyDescent="0.25">
      <c r="A35" s="26"/>
      <c r="B35" s="76"/>
      <c r="C35" s="257" t="s">
        <v>64</v>
      </c>
      <c r="D35" s="257"/>
      <c r="E35" s="258" t="str">
        <f>D8</f>
        <v/>
      </c>
      <c r="F35" s="258"/>
      <c r="G35" s="258"/>
      <c r="H35" s="28"/>
      <c r="I35" s="28"/>
      <c r="J35" s="28"/>
      <c r="K35" s="28"/>
      <c r="L35" s="29"/>
    </row>
    <row r="36" spans="1:12" s="41" customFormat="1" ht="64.150000000000006" customHeight="1" x14ac:dyDescent="0.25">
      <c r="A36" s="26"/>
      <c r="B36" s="76"/>
      <c r="C36" s="12" t="str">
        <f>CONCATENATE("List all ",D6," CCS Direct Service Positions")</f>
        <v>List all Masters degree level CCS Direct Service Positions</v>
      </c>
      <c r="D36" s="111" t="s">
        <v>194</v>
      </c>
      <c r="E36" s="111" t="s">
        <v>107</v>
      </c>
      <c r="F36" s="111" t="s">
        <v>195</v>
      </c>
      <c r="G36" s="111" t="s">
        <v>110</v>
      </c>
      <c r="H36" s="111" t="s">
        <v>111</v>
      </c>
      <c r="I36" s="111" t="s">
        <v>196</v>
      </c>
      <c r="J36" s="111" t="s">
        <v>197</v>
      </c>
      <c r="K36" s="12" t="s">
        <v>14</v>
      </c>
    </row>
    <row r="37" spans="1:12" s="41" customFormat="1" ht="18" customHeight="1" x14ac:dyDescent="0.25">
      <c r="A37" s="26"/>
      <c r="B37" s="76"/>
      <c r="C37" s="30" t="str">
        <f t="shared" ref="C37:C50" si="6">IF(C17&gt;0,C17,"")</f>
        <v/>
      </c>
      <c r="D37" s="23"/>
      <c r="E37" s="96" t="str">
        <f t="shared" ref="E37:E50" si="7">IF(C17&gt;0,D37*(K17/F17),"")</f>
        <v/>
      </c>
      <c r="F37" s="23"/>
      <c r="G37" s="96" t="str">
        <f t="shared" ref="G37:G50" si="8">IF(C17&gt;0,F37*(K17/F17),"")</f>
        <v/>
      </c>
      <c r="H37" s="31" t="str">
        <f t="shared" ref="H37:H50" si="9">IF(C17&gt;0,30*(F17/8)/60/(2080/K17),"")</f>
        <v/>
      </c>
      <c r="I37" s="23"/>
      <c r="J37" s="23"/>
      <c r="K37" s="32" t="str">
        <f t="shared" ref="K37:K50" si="10">IF(C17&gt;0,(K17-E37-G37-H37-I37-J37)/K17,"")</f>
        <v/>
      </c>
    </row>
    <row r="38" spans="1:12" s="41" customFormat="1" ht="18" customHeight="1" x14ac:dyDescent="0.25">
      <c r="A38" s="26"/>
      <c r="B38" s="76"/>
      <c r="C38" s="30" t="str">
        <f t="shared" si="6"/>
        <v/>
      </c>
      <c r="D38" s="23"/>
      <c r="E38" s="96" t="str">
        <f t="shared" si="7"/>
        <v/>
      </c>
      <c r="F38" s="23"/>
      <c r="G38" s="96" t="str">
        <f t="shared" si="8"/>
        <v/>
      </c>
      <c r="H38" s="31" t="str">
        <f t="shared" si="9"/>
        <v/>
      </c>
      <c r="I38" s="23"/>
      <c r="J38" s="23"/>
      <c r="K38" s="32" t="str">
        <f t="shared" si="10"/>
        <v/>
      </c>
    </row>
    <row r="39" spans="1:12" s="41" customFormat="1" ht="18" customHeight="1" x14ac:dyDescent="0.25">
      <c r="A39" s="26"/>
      <c r="B39" s="76"/>
      <c r="C39" s="30" t="str">
        <f t="shared" si="6"/>
        <v/>
      </c>
      <c r="D39" s="23"/>
      <c r="E39" s="96" t="str">
        <f t="shared" si="7"/>
        <v/>
      </c>
      <c r="F39" s="23"/>
      <c r="G39" s="96" t="str">
        <f t="shared" si="8"/>
        <v/>
      </c>
      <c r="H39" s="31" t="str">
        <f t="shared" si="9"/>
        <v/>
      </c>
      <c r="I39" s="23"/>
      <c r="J39" s="23"/>
      <c r="K39" s="32" t="str">
        <f t="shared" si="10"/>
        <v/>
      </c>
    </row>
    <row r="40" spans="1:12" s="41" customFormat="1" ht="18" customHeight="1" x14ac:dyDescent="0.25">
      <c r="A40" s="26"/>
      <c r="B40" s="76"/>
      <c r="C40" s="30" t="str">
        <f t="shared" si="6"/>
        <v/>
      </c>
      <c r="D40" s="23"/>
      <c r="E40" s="96" t="str">
        <f t="shared" si="7"/>
        <v/>
      </c>
      <c r="F40" s="23"/>
      <c r="G40" s="96" t="str">
        <f t="shared" si="8"/>
        <v/>
      </c>
      <c r="H40" s="31" t="str">
        <f t="shared" si="9"/>
        <v/>
      </c>
      <c r="I40" s="23"/>
      <c r="J40" s="23"/>
      <c r="K40" s="32" t="str">
        <f t="shared" si="10"/>
        <v/>
      </c>
    </row>
    <row r="41" spans="1:12" s="41" customFormat="1" ht="18" customHeight="1" x14ac:dyDescent="0.25">
      <c r="A41" s="26"/>
      <c r="B41" s="76"/>
      <c r="C41" s="30" t="str">
        <f t="shared" si="6"/>
        <v/>
      </c>
      <c r="D41" s="23"/>
      <c r="E41" s="96" t="str">
        <f t="shared" si="7"/>
        <v/>
      </c>
      <c r="F41" s="23"/>
      <c r="G41" s="96" t="str">
        <f t="shared" si="8"/>
        <v/>
      </c>
      <c r="H41" s="31" t="str">
        <f t="shared" si="9"/>
        <v/>
      </c>
      <c r="I41" s="23"/>
      <c r="J41" s="23"/>
      <c r="K41" s="32" t="str">
        <f t="shared" si="10"/>
        <v/>
      </c>
    </row>
    <row r="42" spans="1:12" s="41" customFormat="1" ht="18" customHeight="1" x14ac:dyDescent="0.25">
      <c r="A42" s="26"/>
      <c r="B42" s="76"/>
      <c r="C42" s="30" t="str">
        <f t="shared" si="6"/>
        <v/>
      </c>
      <c r="D42" s="23"/>
      <c r="E42" s="96" t="str">
        <f t="shared" si="7"/>
        <v/>
      </c>
      <c r="F42" s="23"/>
      <c r="G42" s="96" t="str">
        <f t="shared" si="8"/>
        <v/>
      </c>
      <c r="H42" s="31" t="str">
        <f t="shared" si="9"/>
        <v/>
      </c>
      <c r="I42" s="23"/>
      <c r="J42" s="23"/>
      <c r="K42" s="32" t="str">
        <f t="shared" si="10"/>
        <v/>
      </c>
    </row>
    <row r="43" spans="1:12" s="41" customFormat="1" ht="18" customHeight="1" x14ac:dyDescent="0.25">
      <c r="A43" s="26"/>
      <c r="B43" s="76"/>
      <c r="C43" s="30" t="str">
        <f t="shared" si="6"/>
        <v/>
      </c>
      <c r="D43" s="23"/>
      <c r="E43" s="96" t="str">
        <f t="shared" si="7"/>
        <v/>
      </c>
      <c r="F43" s="23"/>
      <c r="G43" s="96" t="str">
        <f t="shared" si="8"/>
        <v/>
      </c>
      <c r="H43" s="31" t="str">
        <f t="shared" si="9"/>
        <v/>
      </c>
      <c r="I43" s="23"/>
      <c r="J43" s="23"/>
      <c r="K43" s="32" t="str">
        <f t="shared" si="10"/>
        <v/>
      </c>
    </row>
    <row r="44" spans="1:12" s="41" customFormat="1" ht="18" customHeight="1" x14ac:dyDescent="0.25">
      <c r="A44" s="26"/>
      <c r="B44" s="76"/>
      <c r="C44" s="30" t="str">
        <f t="shared" si="6"/>
        <v/>
      </c>
      <c r="D44" s="23"/>
      <c r="E44" s="96" t="str">
        <f t="shared" si="7"/>
        <v/>
      </c>
      <c r="F44" s="23"/>
      <c r="G44" s="96" t="str">
        <f t="shared" si="8"/>
        <v/>
      </c>
      <c r="H44" s="31" t="str">
        <f t="shared" si="9"/>
        <v/>
      </c>
      <c r="I44" s="23"/>
      <c r="J44" s="23"/>
      <c r="K44" s="32" t="str">
        <f t="shared" si="10"/>
        <v/>
      </c>
    </row>
    <row r="45" spans="1:12" s="41" customFormat="1" ht="18" customHeight="1" x14ac:dyDescent="0.25">
      <c r="A45" s="26"/>
      <c r="B45" s="76"/>
      <c r="C45" s="30" t="str">
        <f t="shared" si="6"/>
        <v/>
      </c>
      <c r="D45" s="23"/>
      <c r="E45" s="96" t="str">
        <f t="shared" si="7"/>
        <v/>
      </c>
      <c r="F45" s="23"/>
      <c r="G45" s="96" t="str">
        <f t="shared" si="8"/>
        <v/>
      </c>
      <c r="H45" s="31" t="str">
        <f t="shared" si="9"/>
        <v/>
      </c>
      <c r="I45" s="23"/>
      <c r="J45" s="23"/>
      <c r="K45" s="32" t="str">
        <f t="shared" si="10"/>
        <v/>
      </c>
    </row>
    <row r="46" spans="1:12" s="41" customFormat="1" ht="18" customHeight="1" x14ac:dyDescent="0.25">
      <c r="A46" s="26"/>
      <c r="B46" s="76"/>
      <c r="C46" s="30" t="str">
        <f t="shared" si="6"/>
        <v/>
      </c>
      <c r="D46" s="23"/>
      <c r="E46" s="96" t="str">
        <f t="shared" si="7"/>
        <v/>
      </c>
      <c r="F46" s="23"/>
      <c r="G46" s="96" t="str">
        <f t="shared" si="8"/>
        <v/>
      </c>
      <c r="H46" s="31" t="str">
        <f t="shared" si="9"/>
        <v/>
      </c>
      <c r="I46" s="23"/>
      <c r="J46" s="23"/>
      <c r="K46" s="32" t="str">
        <f t="shared" si="10"/>
        <v/>
      </c>
    </row>
    <row r="47" spans="1:12" s="41" customFormat="1" ht="18" customHeight="1" x14ac:dyDescent="0.25">
      <c r="A47" s="26"/>
      <c r="B47" s="76"/>
      <c r="C47" s="30" t="str">
        <f t="shared" si="6"/>
        <v/>
      </c>
      <c r="D47" s="23"/>
      <c r="E47" s="96" t="str">
        <f t="shared" si="7"/>
        <v/>
      </c>
      <c r="F47" s="23"/>
      <c r="G47" s="96" t="str">
        <f t="shared" si="8"/>
        <v/>
      </c>
      <c r="H47" s="31" t="str">
        <f t="shared" si="9"/>
        <v/>
      </c>
      <c r="I47" s="23"/>
      <c r="J47" s="23"/>
      <c r="K47" s="32" t="str">
        <f t="shared" si="10"/>
        <v/>
      </c>
    </row>
    <row r="48" spans="1:12" s="41" customFormat="1" ht="18" customHeight="1" x14ac:dyDescent="0.25">
      <c r="A48" s="37"/>
      <c r="B48" s="76"/>
      <c r="C48" s="30" t="str">
        <f t="shared" si="6"/>
        <v/>
      </c>
      <c r="D48" s="23"/>
      <c r="E48" s="96" t="str">
        <f t="shared" si="7"/>
        <v/>
      </c>
      <c r="F48" s="23"/>
      <c r="G48" s="96" t="str">
        <f t="shared" si="8"/>
        <v/>
      </c>
      <c r="H48" s="31" t="str">
        <f t="shared" si="9"/>
        <v/>
      </c>
      <c r="I48" s="23"/>
      <c r="J48" s="23"/>
      <c r="K48" s="32" t="str">
        <f t="shared" si="10"/>
        <v/>
      </c>
    </row>
    <row r="49" spans="1:14" s="41" customFormat="1" ht="18" customHeight="1" x14ac:dyDescent="0.25">
      <c r="A49" s="37"/>
      <c r="B49" s="76"/>
      <c r="C49" s="30" t="str">
        <f t="shared" si="6"/>
        <v/>
      </c>
      <c r="D49" s="23"/>
      <c r="E49" s="96" t="str">
        <f t="shared" si="7"/>
        <v/>
      </c>
      <c r="F49" s="23"/>
      <c r="G49" s="96" t="str">
        <f t="shared" si="8"/>
        <v/>
      </c>
      <c r="H49" s="31" t="str">
        <f t="shared" si="9"/>
        <v/>
      </c>
      <c r="I49" s="23"/>
      <c r="J49" s="23"/>
      <c r="K49" s="32" t="str">
        <f t="shared" si="10"/>
        <v/>
      </c>
    </row>
    <row r="50" spans="1:14" s="41" customFormat="1" ht="18" customHeight="1" x14ac:dyDescent="0.25">
      <c r="A50" s="37"/>
      <c r="B50" s="76"/>
      <c r="C50" s="30" t="str">
        <f t="shared" si="6"/>
        <v/>
      </c>
      <c r="D50" s="23"/>
      <c r="E50" s="96" t="str">
        <f t="shared" si="7"/>
        <v/>
      </c>
      <c r="F50" s="23"/>
      <c r="G50" s="96" t="str">
        <f t="shared" si="8"/>
        <v/>
      </c>
      <c r="H50" s="31" t="str">
        <f t="shared" si="9"/>
        <v/>
      </c>
      <c r="I50" s="23"/>
      <c r="J50" s="23"/>
      <c r="K50" s="32" t="str">
        <f t="shared" si="10"/>
        <v/>
      </c>
    </row>
    <row r="51" spans="1:14" s="41" customFormat="1" ht="18" customHeight="1" x14ac:dyDescent="0.25">
      <c r="A51" s="37"/>
      <c r="B51" s="94"/>
      <c r="C51" s="33"/>
      <c r="D51" s="3">
        <f>SUM(D37:D50)</f>
        <v>0</v>
      </c>
      <c r="E51" s="52">
        <f>SUM(E37:E50)</f>
        <v>0</v>
      </c>
      <c r="F51" s="3">
        <f t="shared" ref="F51:J51" si="11">SUM(F37:F50)</f>
        <v>0</v>
      </c>
      <c r="G51" s="52">
        <f t="shared" si="11"/>
        <v>0</v>
      </c>
      <c r="H51" s="3">
        <f t="shared" si="11"/>
        <v>0</v>
      </c>
      <c r="I51" s="3">
        <f t="shared" si="11"/>
        <v>0</v>
      </c>
      <c r="J51" s="3">
        <f t="shared" si="11"/>
        <v>0</v>
      </c>
      <c r="K51" s="34" t="str">
        <f>IF(C17&gt;0,AVERAGE(K37:K50),"")</f>
        <v/>
      </c>
    </row>
    <row r="52" spans="1:14" s="41" customFormat="1" ht="18" customHeight="1" x14ac:dyDescent="0.3">
      <c r="A52" s="5"/>
      <c r="B52" s="77"/>
      <c r="C52" s="35"/>
      <c r="D52" s="35"/>
      <c r="E52" s="25"/>
      <c r="F52" s="25"/>
      <c r="G52" s="25"/>
      <c r="H52" s="25"/>
      <c r="I52" s="25"/>
      <c r="J52" s="25"/>
      <c r="K52" s="25"/>
    </row>
    <row r="53" spans="1:14" s="41" customFormat="1" ht="18" customHeight="1" x14ac:dyDescent="0.25">
      <c r="B53" s="76"/>
      <c r="D53" s="85"/>
      <c r="E53" s="85"/>
      <c r="F53" s="85"/>
      <c r="G53" s="85"/>
      <c r="H53" s="85"/>
      <c r="I53" s="85"/>
      <c r="J53" s="85"/>
      <c r="K53" s="85" t="s">
        <v>66</v>
      </c>
      <c r="L53" s="36" t="str">
        <f>IF(C17&gt;0,1-K51,"")</f>
        <v/>
      </c>
    </row>
    <row r="54" spans="1:14" s="41" customFormat="1" ht="18" customHeight="1" x14ac:dyDescent="0.25">
      <c r="B54" s="76"/>
      <c r="D54" s="85"/>
      <c r="E54" s="85"/>
      <c r="F54" s="85"/>
      <c r="G54" s="85"/>
      <c r="H54" s="85"/>
      <c r="I54" s="85"/>
      <c r="J54" s="85"/>
      <c r="K54" s="85" t="s">
        <v>63</v>
      </c>
      <c r="L54" s="97" t="str">
        <f>IF(C17&gt;0,K51*K31,"")</f>
        <v/>
      </c>
    </row>
    <row r="55" spans="1:14" s="41" customFormat="1" ht="8.4499999999999993" customHeight="1" thickBot="1" x14ac:dyDescent="0.3">
      <c r="B55" s="76"/>
      <c r="N55" s="5"/>
    </row>
    <row r="56" spans="1:14" s="41" customFormat="1" ht="30" customHeight="1" thickBot="1" x14ac:dyDescent="0.3">
      <c r="B56" s="77"/>
      <c r="C56" s="70"/>
      <c r="D56" s="87"/>
      <c r="E56" s="98" t="s">
        <v>71</v>
      </c>
      <c r="F56" s="99" t="str">
        <f>IF(L31&lt;&gt;0,L31+'Program and Overhead Costs'!I51,"")</f>
        <v/>
      </c>
      <c r="G56" s="259" t="s">
        <v>149</v>
      </c>
      <c r="H56" s="260"/>
      <c r="I56" s="260"/>
      <c r="J56" s="260"/>
      <c r="K56" s="260"/>
      <c r="L56" s="59"/>
      <c r="M56" s="5"/>
      <c r="N56" s="5"/>
    </row>
    <row r="57" spans="1:14" s="41" customFormat="1" ht="9" customHeight="1" thickBot="1" x14ac:dyDescent="0.3">
      <c r="B57" s="77"/>
      <c r="C57" s="70"/>
      <c r="D57" s="70"/>
      <c r="E57" s="59"/>
      <c r="F57" s="59"/>
      <c r="G57" s="59"/>
      <c r="H57" s="59"/>
      <c r="I57" s="59"/>
      <c r="J57" s="59"/>
      <c r="K57" s="59"/>
      <c r="L57" s="59"/>
      <c r="N57" s="5"/>
    </row>
    <row r="58" spans="1:14" s="41" customFormat="1" ht="33" customHeight="1" thickBot="1" x14ac:dyDescent="0.3">
      <c r="B58" s="77"/>
      <c r="C58" s="251" t="str">
        <f>CONCATENATE("HOURLY RATE FOR PROGRAM BILLABLE TIME* for ",CHAR(10),D6," staff:")</f>
        <v>HOURLY RATE FOR PROGRAM BILLABLE TIME* for 
Masters degree level staff:</v>
      </c>
      <c r="D58" s="251"/>
      <c r="E58" s="251"/>
      <c r="F58" s="22" t="str">
        <f>IF(C17&gt;0,F56/L54,"")</f>
        <v/>
      </c>
      <c r="G58" s="269" t="s">
        <v>57</v>
      </c>
      <c r="H58" s="270"/>
      <c r="I58" s="270"/>
      <c r="J58" s="270"/>
      <c r="K58" s="270"/>
      <c r="L58" s="270"/>
      <c r="M58" s="117" t="s">
        <v>131</v>
      </c>
      <c r="N58" s="185" t="s">
        <v>101</v>
      </c>
    </row>
    <row r="59" spans="1:14" s="41" customFormat="1" ht="15.6" customHeight="1" x14ac:dyDescent="0.25">
      <c r="B59" s="77"/>
      <c r="C59" s="250" t="s">
        <v>198</v>
      </c>
      <c r="D59" s="250"/>
      <c r="E59" s="250"/>
      <c r="F59" s="250"/>
      <c r="G59" s="250"/>
      <c r="H59" s="250"/>
      <c r="I59" s="250"/>
      <c r="J59" s="250"/>
      <c r="K59" s="250"/>
      <c r="L59" s="250"/>
      <c r="M59"/>
      <c r="N59" s="184" t="s">
        <v>144</v>
      </c>
    </row>
    <row r="60" spans="1:14" s="41" customFormat="1" ht="5.45" customHeight="1" x14ac:dyDescent="0.25">
      <c r="B60" s="77"/>
      <c r="C60" s="142"/>
      <c r="D60" s="268"/>
      <c r="E60" s="268"/>
      <c r="F60" s="268"/>
      <c r="G60" s="268"/>
      <c r="H60" s="268"/>
      <c r="I60" s="268"/>
      <c r="J60" s="268"/>
      <c r="K60" s="268"/>
      <c r="L60" s="268"/>
      <c r="N60" s="5"/>
    </row>
    <row r="61" spans="1:14" s="41" customFormat="1" ht="7.9" customHeight="1" x14ac:dyDescent="0.25">
      <c r="B61" s="77"/>
      <c r="C61" s="70"/>
      <c r="D61" s="70"/>
      <c r="E61" s="59"/>
      <c r="F61" s="59"/>
      <c r="G61" s="59"/>
      <c r="H61" s="59"/>
      <c r="I61" s="59"/>
      <c r="J61" s="59"/>
      <c r="K61" s="59"/>
      <c r="L61" s="59"/>
      <c r="N61" s="5"/>
    </row>
    <row r="62" spans="1:14" s="41" customFormat="1" x14ac:dyDescent="0.25">
      <c r="B62" s="76"/>
    </row>
    <row r="63" spans="1:14" s="41" customFormat="1" x14ac:dyDescent="0.25">
      <c r="B63" s="76"/>
    </row>
    <row r="64" spans="1:14" s="41" customFormat="1" x14ac:dyDescent="0.25">
      <c r="B64" s="76"/>
    </row>
    <row r="65" spans="2:2" s="41" customFormat="1" x14ac:dyDescent="0.25">
      <c r="B65" s="76"/>
    </row>
    <row r="66" spans="2:2" s="41" customFormat="1" x14ac:dyDescent="0.25">
      <c r="B66" s="76"/>
    </row>
    <row r="67" spans="2:2" s="41" customFormat="1" x14ac:dyDescent="0.25">
      <c r="B67" s="76"/>
    </row>
    <row r="68" spans="2:2" s="41" customFormat="1" x14ac:dyDescent="0.25">
      <c r="B68" s="76"/>
    </row>
    <row r="69" spans="2:2" s="41" customFormat="1" x14ac:dyDescent="0.25">
      <c r="B69" s="76"/>
    </row>
    <row r="70" spans="2:2" s="41" customFormat="1" x14ac:dyDescent="0.25">
      <c r="B70" s="76"/>
    </row>
    <row r="71" spans="2:2" s="41" customFormat="1" x14ac:dyDescent="0.25">
      <c r="B71" s="76"/>
    </row>
    <row r="72" spans="2:2" s="41" customFormat="1" x14ac:dyDescent="0.25">
      <c r="B72" s="76"/>
    </row>
    <row r="73" spans="2:2" s="41" customFormat="1" x14ac:dyDescent="0.25">
      <c r="B73" s="76"/>
    </row>
    <row r="74" spans="2:2" s="41" customFormat="1" x14ac:dyDescent="0.25">
      <c r="B74" s="76"/>
    </row>
    <row r="75" spans="2:2" s="41" customFormat="1" x14ac:dyDescent="0.25">
      <c r="B75" s="76"/>
    </row>
    <row r="76" spans="2:2" s="41" customFormat="1" x14ac:dyDescent="0.25">
      <c r="B76" s="76"/>
    </row>
    <row r="77" spans="2:2" s="41" customFormat="1" x14ac:dyDescent="0.25">
      <c r="B77" s="76"/>
    </row>
    <row r="78" spans="2:2" s="41" customFormat="1" x14ac:dyDescent="0.25">
      <c r="B78" s="76"/>
    </row>
    <row r="79" spans="2:2" s="41" customFormat="1" x14ac:dyDescent="0.25">
      <c r="B79" s="76"/>
    </row>
    <row r="80" spans="2:2" s="41" customFormat="1" x14ac:dyDescent="0.25">
      <c r="B80" s="76"/>
    </row>
    <row r="81" spans="2:2" s="41" customFormat="1" x14ac:dyDescent="0.25">
      <c r="B81" s="76"/>
    </row>
    <row r="82" spans="2:2" s="41" customFormat="1" x14ac:dyDescent="0.25">
      <c r="B82" s="76"/>
    </row>
    <row r="83" spans="2:2" s="41" customFormat="1" x14ac:dyDescent="0.25">
      <c r="B83" s="76"/>
    </row>
    <row r="84" spans="2:2" s="41" customFormat="1" x14ac:dyDescent="0.25">
      <c r="B84" s="76"/>
    </row>
    <row r="85" spans="2:2" s="41" customFormat="1" x14ac:dyDescent="0.25">
      <c r="B85" s="76"/>
    </row>
    <row r="86" spans="2:2" s="41" customFormat="1" x14ac:dyDescent="0.25">
      <c r="B86" s="76"/>
    </row>
    <row r="87" spans="2:2" s="41" customFormat="1" x14ac:dyDescent="0.25">
      <c r="B87" s="76"/>
    </row>
    <row r="88" spans="2:2" s="41" customFormat="1" x14ac:dyDescent="0.25">
      <c r="B88" s="76"/>
    </row>
    <row r="89" spans="2:2" s="41" customFormat="1" x14ac:dyDescent="0.25">
      <c r="B89" s="76"/>
    </row>
    <row r="90" spans="2:2" s="41" customFormat="1" x14ac:dyDescent="0.25">
      <c r="B90" s="76"/>
    </row>
    <row r="91" spans="2:2" s="41" customFormat="1" x14ac:dyDescent="0.25">
      <c r="B91" s="76"/>
    </row>
    <row r="92" spans="2:2" s="41" customFormat="1" x14ac:dyDescent="0.25">
      <c r="B92" s="76"/>
    </row>
    <row r="93" spans="2:2" s="41" customFormat="1" x14ac:dyDescent="0.25">
      <c r="B93" s="76"/>
    </row>
    <row r="94" spans="2:2" s="41" customFormat="1" x14ac:dyDescent="0.25">
      <c r="B94" s="76"/>
    </row>
    <row r="95" spans="2:2" s="41" customFormat="1" x14ac:dyDescent="0.25">
      <c r="B95" s="76"/>
    </row>
    <row r="96" spans="2:2" s="41" customFormat="1" x14ac:dyDescent="0.25">
      <c r="B96" s="76"/>
    </row>
    <row r="97" spans="2:2" s="41" customFormat="1" x14ac:dyDescent="0.25">
      <c r="B97" s="76"/>
    </row>
    <row r="98" spans="2:2" s="41" customFormat="1" x14ac:dyDescent="0.25">
      <c r="B98" s="76"/>
    </row>
    <row r="99" spans="2:2" s="41" customFormat="1" x14ac:dyDescent="0.25">
      <c r="B99" s="76"/>
    </row>
  </sheetData>
  <sheetProtection algorithmName="SHA-512" hashValue="j9TUigPIOI7OjtyhIr+er4kXQQLl1R6jhew6PdGVe6VTvUlCxZi/ZYof8lQ/kHVd2V4BcmlkkIueNEa2Je2kIA==" saltValue="8/wzZgRK6BZyC1c0U9mWhQ==" spinCount="100000" sheet="1" selectLockedCells="1"/>
  <mergeCells count="15">
    <mergeCell ref="B33:L33"/>
    <mergeCell ref="D60:L60"/>
    <mergeCell ref="B3:L3"/>
    <mergeCell ref="D6:E6"/>
    <mergeCell ref="D8:E8"/>
    <mergeCell ref="D9:J9"/>
    <mergeCell ref="D10:G10"/>
    <mergeCell ref="D12:K12"/>
    <mergeCell ref="G56:K56"/>
    <mergeCell ref="C58:E58"/>
    <mergeCell ref="G58:L58"/>
    <mergeCell ref="C34:K34"/>
    <mergeCell ref="C35:D35"/>
    <mergeCell ref="E35:G35"/>
    <mergeCell ref="C59:L59"/>
  </mergeCells>
  <hyperlinks>
    <hyperlink ref="B33:L33" location="Productivity!A1" display="PART 2:  STAFF PRODUCTIVITY " xr:uid="{28EA1973-B840-4BC7-96B5-468E3603818E}"/>
    <hyperlink ref="E36" location="Productivity!A1" display="Holiday Hours Allocable to CCS" xr:uid="{6B190059-3335-4D40-B37C-20BE55DD755E}"/>
    <hyperlink ref="G36" location="Productivity!A1" display="PTO Hours Allocable to CCS" xr:uid="{393AF41B-C890-4A94-8501-EF5A3FF02637}"/>
    <hyperlink ref="H36" location="Productivity!A1" display="Break Hours Allocable to CCS" xr:uid="{8DB474AD-C762-4066-A61B-A86441CB30D2}"/>
    <hyperlink ref="I36" location="Productivity!A1" display=" Necessary but Non-Billable CCS-Related Meeting Hours" xr:uid="{06A816BB-89C7-4C0D-8D61-277C2A722571}"/>
    <hyperlink ref="J36" location="Productivity!A1" display="CCS Orientation and Training Hours" xr:uid="{83F31C70-0A54-4C3E-A50C-2433893FAF4A}"/>
    <hyperlink ref="F36" location="Productivity!A1" display="PTO Hours" xr:uid="{B633E51A-F38B-41C5-9C01-EB09C4DFB02F}"/>
    <hyperlink ref="D36" location="Productivity!A1" display="Holiday Hours" xr:uid="{5BBFF56E-30FD-48E9-9BAF-0AF58C8BA87C}"/>
    <hyperlink ref="C12" location="'Service Array'!A1" display="Service Array Item(s):" xr:uid="{39C4B3CC-0644-4B16-AD3E-A972526C7FBF}"/>
    <hyperlink ref="B14:D14" location="'Staff DTP'!A1" display="PART 1:  STAFF RELATED DIRECT TO CCS PROGRAM COSTS" xr:uid="{0EF04AEB-FC95-4478-811C-AF718EABB047}"/>
    <hyperlink ref="N16" location="Instructions!A1" display="Instructions" xr:uid="{5409EDDE-99A2-4686-84CC-2E7D9B7C12CA}"/>
    <hyperlink ref="N17" location="'Program and Overhead Costs'!A1" display="Program and Overhead Costs" xr:uid="{BD04AE66-8845-4A75-9815-10D1C11A3CFD}"/>
    <hyperlink ref="N58" location="Instructions!A1" display="Instructions" xr:uid="{E6B6B328-04BA-4501-9D5A-4FEF894116D5}"/>
    <hyperlink ref="N59" location="'Program and Overhead Costs'!A1" display="Program and Overhead Costs" xr:uid="{F1217DD5-037F-4926-AC26-174A033962EB}"/>
  </hyperlinks>
  <pageMargins left="0.5" right="0.2" top="0.25" bottom="0.25" header="0.3" footer="0.3"/>
  <pageSetup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Professional Type" xr:uid="{1357E23B-C535-4EEA-A0C7-DA6E3DF346B5}">
          <x14:formula1>
            <xm:f>lists!$A$2:$A$14</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52754-F9C5-420F-B963-BD763FA6162D}">
  <sheetPr>
    <tabColor theme="6" tint="0.79998168889431442"/>
    <pageSetUpPr fitToPage="1"/>
  </sheetPr>
  <dimension ref="A1:AW97"/>
  <sheetViews>
    <sheetView showGridLines="0" zoomScale="85" zoomScaleNormal="85" workbookViewId="0">
      <selection activeCell="D12" sqref="D12:K12"/>
    </sheetView>
  </sheetViews>
  <sheetFormatPr defaultColWidth="8.85546875" defaultRowHeight="15" x14ac:dyDescent="0.25"/>
  <cols>
    <col min="1" max="1" width="1.85546875" style="38" customWidth="1"/>
    <col min="2" max="2" width="7.7109375" style="76" customWidth="1"/>
    <col min="3" max="3" width="37.140625" style="38" customWidth="1"/>
    <col min="4" max="4" width="20.7109375" style="38" customWidth="1"/>
    <col min="5" max="5" width="20.28515625" style="38" customWidth="1"/>
    <col min="6" max="6" width="19.5703125" style="38" customWidth="1"/>
    <col min="7" max="7" width="14.42578125" style="38" customWidth="1"/>
    <col min="8" max="8" width="16.28515625" style="38" customWidth="1"/>
    <col min="9" max="9" width="17.7109375" style="38" customWidth="1"/>
    <col min="10" max="10" width="19.42578125" style="38" customWidth="1"/>
    <col min="11" max="11" width="18.85546875" style="38" customWidth="1"/>
    <col min="12" max="12" width="16.7109375" style="41" customWidth="1"/>
    <col min="13" max="13" width="24.140625" style="41" customWidth="1"/>
    <col min="14" max="14" width="24.7109375" style="41" customWidth="1"/>
    <col min="15" max="15" width="8.85546875" style="41" hidden="1" customWidth="1"/>
    <col min="16" max="16" width="0" style="41" hidden="1" customWidth="1"/>
    <col min="17" max="48" width="8.85546875" style="41"/>
    <col min="49" max="16384" width="8.85546875" style="38"/>
  </cols>
  <sheetData>
    <row r="1" spans="1:49" x14ac:dyDescent="0.25">
      <c r="A1" s="46"/>
      <c r="B1" s="77"/>
      <c r="C1" s="46"/>
      <c r="D1" s="46"/>
      <c r="E1" s="46"/>
      <c r="F1" s="46"/>
      <c r="G1" s="46"/>
      <c r="H1" s="46"/>
      <c r="I1" s="46"/>
      <c r="J1" s="46"/>
      <c r="K1" s="46"/>
      <c r="L1" s="5"/>
      <c r="M1" s="5"/>
      <c r="N1" s="5"/>
    </row>
    <row r="2" spans="1:49" ht="6.6" customHeight="1" x14ac:dyDescent="0.25">
      <c r="A2" s="46"/>
      <c r="B2" s="77"/>
      <c r="C2" s="46"/>
      <c r="D2" s="46"/>
      <c r="E2" s="46"/>
      <c r="F2" s="46"/>
      <c r="G2" s="46"/>
      <c r="H2" s="46"/>
      <c r="I2" s="46"/>
      <c r="J2" s="46"/>
      <c r="K2" s="46"/>
      <c r="L2" s="5"/>
      <c r="M2" s="5"/>
      <c r="N2" s="5"/>
    </row>
    <row r="3" spans="1:49" ht="27" customHeight="1" x14ac:dyDescent="0.25">
      <c r="B3" s="224" t="s">
        <v>103</v>
      </c>
      <c r="C3" s="224"/>
      <c r="D3" s="224"/>
      <c r="E3" s="224"/>
      <c r="F3" s="224"/>
      <c r="G3" s="224"/>
      <c r="H3" s="224"/>
      <c r="I3" s="224"/>
      <c r="J3" s="224"/>
      <c r="K3" s="224"/>
      <c r="L3" s="224"/>
      <c r="M3" s="5"/>
      <c r="N3" s="5"/>
    </row>
    <row r="4" spans="1:49" ht="13.15" customHeight="1" x14ac:dyDescent="0.25">
      <c r="B4" s="77"/>
      <c r="C4" s="139" t="s">
        <v>65</v>
      </c>
      <c r="D4" s="5"/>
      <c r="E4" s="5"/>
      <c r="F4" s="5"/>
      <c r="G4" s="5"/>
      <c r="H4" s="5"/>
      <c r="I4" s="5"/>
      <c r="J4" s="5"/>
      <c r="K4" s="47"/>
      <c r="L4" s="5"/>
      <c r="M4" s="5"/>
      <c r="N4" s="5"/>
    </row>
    <row r="5" spans="1:49" ht="6.6" customHeight="1" x14ac:dyDescent="0.3">
      <c r="B5" s="77"/>
      <c r="C5" s="15"/>
      <c r="D5" s="5"/>
      <c r="E5" s="5"/>
      <c r="F5" s="5"/>
      <c r="G5" s="5"/>
      <c r="H5" s="5"/>
      <c r="I5" s="5"/>
      <c r="J5" s="5"/>
      <c r="K5" s="47"/>
      <c r="L5" s="5"/>
      <c r="M5" s="5"/>
      <c r="N5" s="5"/>
    </row>
    <row r="6" spans="1:49" ht="26.45" customHeight="1" x14ac:dyDescent="0.25">
      <c r="B6" s="77"/>
      <c r="C6" s="13" t="s">
        <v>142</v>
      </c>
      <c r="D6" s="271" t="s">
        <v>22</v>
      </c>
      <c r="E6" s="271"/>
      <c r="F6" s="271"/>
      <c r="G6" s="271"/>
      <c r="H6" s="271"/>
      <c r="I6" s="5"/>
      <c r="J6" s="5"/>
      <c r="K6" s="5"/>
      <c r="L6" s="5"/>
      <c r="M6" s="5"/>
      <c r="N6" s="5"/>
    </row>
    <row r="7" spans="1:49" ht="6" customHeight="1" x14ac:dyDescent="0.25">
      <c r="B7" s="77"/>
      <c r="C7" s="5"/>
      <c r="D7" s="5"/>
      <c r="E7" s="5"/>
      <c r="F7" s="5"/>
      <c r="G7" s="5"/>
      <c r="H7" s="5"/>
      <c r="I7" s="5"/>
      <c r="J7" s="5"/>
      <c r="K7" s="5"/>
      <c r="L7" s="5"/>
      <c r="M7" s="5"/>
      <c r="N7" s="5"/>
    </row>
    <row r="8" spans="1:49" ht="22.15" customHeight="1" x14ac:dyDescent="0.25">
      <c r="B8" s="77"/>
      <c r="C8" s="8" t="s">
        <v>61</v>
      </c>
      <c r="D8" s="265" t="str">
        <f>IF('Program and Overhead Costs'!$E$7&lt;&gt;0,'Program and Overhead Costs'!$E$7,"")</f>
        <v/>
      </c>
      <c r="E8" s="265"/>
      <c r="F8" s="6"/>
      <c r="G8" s="7"/>
      <c r="H8" s="7"/>
      <c r="I8" s="7"/>
      <c r="J8" s="5"/>
      <c r="K8" s="5"/>
      <c r="L8" s="5"/>
      <c r="M8" s="5"/>
      <c r="N8" s="5"/>
    </row>
    <row r="9" spans="1:49" ht="18" customHeight="1" x14ac:dyDescent="0.25">
      <c r="B9" s="77"/>
      <c r="C9" s="8"/>
      <c r="D9" s="266" t="s">
        <v>31</v>
      </c>
      <c r="E9" s="266"/>
      <c r="F9" s="266"/>
      <c r="G9" s="266"/>
      <c r="H9" s="266"/>
      <c r="I9" s="266"/>
      <c r="J9" s="266"/>
      <c r="K9" s="5"/>
      <c r="L9" s="5"/>
      <c r="M9" s="5"/>
      <c r="N9" s="5"/>
    </row>
    <row r="10" spans="1:49" ht="22.15" customHeight="1" x14ac:dyDescent="0.25">
      <c r="B10" s="77"/>
      <c r="C10" s="8" t="s">
        <v>17</v>
      </c>
      <c r="D10" s="267" t="str">
        <f>IF('Program and Overhead Costs'!$E$9&lt;&gt;0,'Program and Overhead Costs'!$E$9,"")</f>
        <v/>
      </c>
      <c r="E10" s="267"/>
      <c r="F10" s="267"/>
      <c r="G10" s="267"/>
      <c r="H10" s="5"/>
      <c r="I10" s="5"/>
      <c r="J10" s="5"/>
      <c r="K10" s="5"/>
      <c r="L10" s="5"/>
      <c r="M10" s="5"/>
      <c r="N10" s="5"/>
    </row>
    <row r="11" spans="1:49" ht="6.6" customHeight="1" x14ac:dyDescent="0.25">
      <c r="B11" s="77"/>
      <c r="C11" s="8"/>
      <c r="D11" s="48"/>
      <c r="E11" s="48"/>
      <c r="F11" s="48"/>
      <c r="G11" s="48"/>
      <c r="H11" s="5"/>
      <c r="I11" s="5"/>
      <c r="J11" s="5"/>
      <c r="K11" s="5"/>
      <c r="L11" s="5"/>
      <c r="M11" s="5"/>
      <c r="N11" s="5"/>
    </row>
    <row r="12" spans="1:49" ht="22.15" customHeight="1" x14ac:dyDescent="0.25">
      <c r="B12" s="137"/>
      <c r="C12" s="112" t="s">
        <v>68</v>
      </c>
      <c r="D12" s="261"/>
      <c r="E12" s="261"/>
      <c r="F12" s="261"/>
      <c r="G12" s="261"/>
      <c r="H12" s="262"/>
      <c r="I12" s="262"/>
      <c r="J12" s="262"/>
      <c r="K12" s="262"/>
      <c r="L12" s="77"/>
      <c r="M12" s="5"/>
      <c r="N12" s="5"/>
    </row>
    <row r="13" spans="1:49" s="41" customFormat="1" ht="5.45" customHeight="1" x14ac:dyDescent="0.25">
      <c r="B13" s="77"/>
      <c r="C13" s="14"/>
      <c r="D13" s="48"/>
      <c r="E13" s="48"/>
      <c r="F13" s="48"/>
      <c r="G13" s="48"/>
      <c r="H13" s="5"/>
      <c r="I13" s="5"/>
      <c r="J13" s="5"/>
      <c r="K13" s="5"/>
      <c r="L13" s="77"/>
      <c r="M13" s="5"/>
      <c r="N13" s="5"/>
    </row>
    <row r="14" spans="1:49" s="76" customFormat="1" ht="31.9" customHeight="1" x14ac:dyDescent="0.35">
      <c r="A14" s="194"/>
      <c r="B14" s="195" t="s">
        <v>104</v>
      </c>
      <c r="C14" s="195"/>
      <c r="D14" s="195"/>
      <c r="E14" s="194"/>
      <c r="F14" s="77"/>
      <c r="G14" s="77"/>
      <c r="H14" s="77"/>
      <c r="I14" s="77"/>
      <c r="J14" s="77"/>
      <c r="K14" s="77"/>
      <c r="L14" s="77"/>
      <c r="M14" s="77"/>
      <c r="N14" s="77"/>
    </row>
    <row r="15" spans="1:49" s="76" customFormat="1" ht="5.45" customHeight="1" x14ac:dyDescent="0.25">
      <c r="B15" s="77"/>
      <c r="C15" s="92"/>
      <c r="D15" s="93"/>
      <c r="E15" s="77"/>
      <c r="F15" s="77"/>
      <c r="G15" s="77"/>
      <c r="H15" s="77"/>
      <c r="I15" s="77"/>
      <c r="J15" s="77"/>
      <c r="K15" s="77"/>
      <c r="L15" s="77"/>
      <c r="M15" s="77"/>
      <c r="N15" s="77"/>
    </row>
    <row r="16" spans="1:49" s="50" customFormat="1" ht="75" x14ac:dyDescent="0.25">
      <c r="B16" s="186"/>
      <c r="C16" s="12" t="str">
        <f>CONCATENATE("List all ",D6," CCS Direct Service Positions")</f>
        <v>List all Advanced Practice Nurse Prescriber with Psychiatric Specialty CCS Direct Service Positions</v>
      </c>
      <c r="D16" s="12" t="s">
        <v>210</v>
      </c>
      <c r="E16" s="12" t="s">
        <v>220</v>
      </c>
      <c r="F16" s="12" t="s">
        <v>221</v>
      </c>
      <c r="G16" s="12" t="s">
        <v>227</v>
      </c>
      <c r="H16" s="12" t="s">
        <v>222</v>
      </c>
      <c r="I16" s="12" t="s">
        <v>223</v>
      </c>
      <c r="J16" s="12" t="s">
        <v>224</v>
      </c>
      <c r="K16" s="12" t="s">
        <v>225</v>
      </c>
      <c r="L16" s="12" t="s">
        <v>228</v>
      </c>
      <c r="M16" s="117" t="s">
        <v>131</v>
      </c>
      <c r="N16" s="185" t="s">
        <v>101</v>
      </c>
      <c r="P16" s="88" t="s">
        <v>16</v>
      </c>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row>
    <row r="17" spans="1:49" ht="18" customHeight="1" x14ac:dyDescent="0.25">
      <c r="B17" s="77"/>
      <c r="C17" s="10"/>
      <c r="D17" s="16"/>
      <c r="E17" s="9"/>
      <c r="F17" s="3" t="str">
        <f>IF(C17&gt;0,E17*52,"")</f>
        <v/>
      </c>
      <c r="G17" s="18" t="str">
        <f>IF(C17&gt;0,D17*E17*52,"")</f>
        <v/>
      </c>
      <c r="H17" s="16"/>
      <c r="I17" s="16"/>
      <c r="J17" s="9"/>
      <c r="K17" s="3" t="str">
        <f t="shared" ref="K17:K30" si="0">IF(C17&gt;0,J17*52,"")</f>
        <v/>
      </c>
      <c r="L17" s="18" t="str">
        <f>IF(C17&gt;0,(G17+H17+I17)*P17,"")</f>
        <v/>
      </c>
      <c r="M17"/>
      <c r="N17" s="184" t="s">
        <v>144</v>
      </c>
      <c r="P17" s="89" t="e">
        <f t="shared" ref="P17:P30" si="1">IF(K17=0,"",K17/F17)</f>
        <v>#VALUE!</v>
      </c>
      <c r="AW17" s="41"/>
    </row>
    <row r="18" spans="1:49" ht="18" customHeight="1" x14ac:dyDescent="0.25">
      <c r="B18" s="77"/>
      <c r="C18" s="10"/>
      <c r="D18" s="16"/>
      <c r="E18" s="9"/>
      <c r="F18" s="3" t="str">
        <f t="shared" ref="F18:F30" si="2">IF(C18&gt;0,E18*52,"")</f>
        <v/>
      </c>
      <c r="G18" s="18" t="str">
        <f t="shared" ref="G18:G30" si="3">IF(C18&gt;0,D18*E18*52,"")</f>
        <v/>
      </c>
      <c r="H18" s="16"/>
      <c r="I18" s="16"/>
      <c r="J18" s="9"/>
      <c r="K18" s="3" t="str">
        <f t="shared" si="0"/>
        <v/>
      </c>
      <c r="L18" s="18" t="str">
        <f t="shared" ref="L18:L30" si="4">IF(C18&gt;0,(G18+H18+I18)*P18,"")</f>
        <v/>
      </c>
      <c r="M18"/>
      <c r="N18" s="138"/>
      <c r="O18" s="5"/>
      <c r="P18" s="89" t="e">
        <f t="shared" si="1"/>
        <v>#VALUE!</v>
      </c>
      <c r="AW18" s="41"/>
    </row>
    <row r="19" spans="1:49" ht="18" customHeight="1" x14ac:dyDescent="0.25">
      <c r="B19" s="77"/>
      <c r="C19" s="10"/>
      <c r="D19" s="16"/>
      <c r="E19" s="9"/>
      <c r="F19" s="3" t="str">
        <f t="shared" si="2"/>
        <v/>
      </c>
      <c r="G19" s="18" t="str">
        <f t="shared" si="3"/>
        <v/>
      </c>
      <c r="H19" s="16"/>
      <c r="I19" s="16"/>
      <c r="J19" s="9"/>
      <c r="K19" s="3" t="str">
        <f t="shared" si="0"/>
        <v/>
      </c>
      <c r="L19" s="18" t="str">
        <f t="shared" si="4"/>
        <v/>
      </c>
      <c r="M19"/>
      <c r="N19" s="113"/>
      <c r="O19" s="5"/>
      <c r="P19" s="89" t="e">
        <f t="shared" si="1"/>
        <v>#VALUE!</v>
      </c>
      <c r="AW19" s="41"/>
    </row>
    <row r="20" spans="1:49" ht="18" customHeight="1" x14ac:dyDescent="0.25">
      <c r="B20" s="77"/>
      <c r="C20" s="10"/>
      <c r="D20" s="16"/>
      <c r="E20" s="9"/>
      <c r="F20" s="3" t="str">
        <f t="shared" si="2"/>
        <v/>
      </c>
      <c r="G20" s="18" t="str">
        <f t="shared" si="3"/>
        <v/>
      </c>
      <c r="H20" s="16"/>
      <c r="I20" s="16"/>
      <c r="J20" s="9"/>
      <c r="K20" s="3" t="str">
        <f t="shared" si="0"/>
        <v/>
      </c>
      <c r="L20" s="18" t="str">
        <f t="shared" si="4"/>
        <v/>
      </c>
      <c r="M20"/>
      <c r="N20" s="113"/>
      <c r="O20" s="5"/>
      <c r="P20" s="89" t="e">
        <f t="shared" si="1"/>
        <v>#VALUE!</v>
      </c>
      <c r="AW20" s="41"/>
    </row>
    <row r="21" spans="1:49" ht="18" customHeight="1" x14ac:dyDescent="0.25">
      <c r="B21" s="77"/>
      <c r="C21" s="10"/>
      <c r="D21" s="16"/>
      <c r="E21" s="9"/>
      <c r="F21" s="3" t="str">
        <f t="shared" si="2"/>
        <v/>
      </c>
      <c r="G21" s="18" t="str">
        <f t="shared" si="3"/>
        <v/>
      </c>
      <c r="H21" s="16"/>
      <c r="I21" s="16"/>
      <c r="J21" s="9"/>
      <c r="K21" s="3" t="str">
        <f t="shared" si="0"/>
        <v/>
      </c>
      <c r="L21" s="18" t="str">
        <f t="shared" si="4"/>
        <v/>
      </c>
      <c r="M21"/>
      <c r="N21" s="113"/>
      <c r="O21" s="5"/>
      <c r="P21" s="89" t="e">
        <f t="shared" si="1"/>
        <v>#VALUE!</v>
      </c>
      <c r="AW21" s="41"/>
    </row>
    <row r="22" spans="1:49" ht="18" customHeight="1" x14ac:dyDescent="0.25">
      <c r="B22" s="77"/>
      <c r="C22" s="10"/>
      <c r="D22" s="16"/>
      <c r="E22" s="9"/>
      <c r="F22" s="3" t="str">
        <f t="shared" si="2"/>
        <v/>
      </c>
      <c r="G22" s="18" t="str">
        <f t="shared" si="3"/>
        <v/>
      </c>
      <c r="H22" s="16"/>
      <c r="I22" s="16"/>
      <c r="J22" s="9"/>
      <c r="K22" s="3" t="str">
        <f t="shared" si="0"/>
        <v/>
      </c>
      <c r="L22" s="18" t="str">
        <f t="shared" si="4"/>
        <v/>
      </c>
      <c r="M22"/>
      <c r="N22" s="113"/>
      <c r="O22" s="5"/>
      <c r="P22" s="89" t="e">
        <f t="shared" si="1"/>
        <v>#VALUE!</v>
      </c>
      <c r="AW22" s="41"/>
    </row>
    <row r="23" spans="1:49" ht="18" customHeight="1" x14ac:dyDescent="0.25">
      <c r="B23" s="77"/>
      <c r="C23" s="10"/>
      <c r="D23" s="16"/>
      <c r="E23" s="9"/>
      <c r="F23" s="3" t="str">
        <f t="shared" si="2"/>
        <v/>
      </c>
      <c r="G23" s="18" t="str">
        <f t="shared" si="3"/>
        <v/>
      </c>
      <c r="H23" s="16"/>
      <c r="I23" s="16"/>
      <c r="J23" s="9"/>
      <c r="K23" s="3" t="str">
        <f t="shared" si="0"/>
        <v/>
      </c>
      <c r="L23" s="18" t="str">
        <f t="shared" si="4"/>
        <v/>
      </c>
      <c r="M23"/>
      <c r="N23" s="113"/>
      <c r="O23" s="5"/>
      <c r="P23" s="89" t="e">
        <f t="shared" si="1"/>
        <v>#VALUE!</v>
      </c>
      <c r="AW23" s="41"/>
    </row>
    <row r="24" spans="1:49" ht="18" customHeight="1" x14ac:dyDescent="0.25">
      <c r="B24" s="77"/>
      <c r="C24" s="10"/>
      <c r="D24" s="16"/>
      <c r="E24" s="9"/>
      <c r="F24" s="3" t="str">
        <f t="shared" si="2"/>
        <v/>
      </c>
      <c r="G24" s="18" t="str">
        <f t="shared" si="3"/>
        <v/>
      </c>
      <c r="H24" s="16"/>
      <c r="I24" s="16"/>
      <c r="J24" s="9"/>
      <c r="K24" s="3" t="str">
        <f t="shared" si="0"/>
        <v/>
      </c>
      <c r="L24" s="18" t="str">
        <f t="shared" si="4"/>
        <v/>
      </c>
      <c r="M24"/>
      <c r="N24" s="113"/>
      <c r="O24" s="5"/>
      <c r="P24" s="89" t="e">
        <f t="shared" si="1"/>
        <v>#VALUE!</v>
      </c>
      <c r="AW24" s="41"/>
    </row>
    <row r="25" spans="1:49" ht="18" customHeight="1" x14ac:dyDescent="0.25">
      <c r="B25" s="77"/>
      <c r="C25" s="10"/>
      <c r="D25" s="16"/>
      <c r="E25" s="9"/>
      <c r="F25" s="3" t="str">
        <f t="shared" si="2"/>
        <v/>
      </c>
      <c r="G25" s="18" t="str">
        <f t="shared" si="3"/>
        <v/>
      </c>
      <c r="H25" s="16"/>
      <c r="I25" s="16"/>
      <c r="J25" s="9"/>
      <c r="K25" s="3" t="str">
        <f t="shared" si="0"/>
        <v/>
      </c>
      <c r="L25" s="18" t="str">
        <f t="shared" si="4"/>
        <v/>
      </c>
      <c r="M25"/>
      <c r="N25" s="113"/>
      <c r="O25" s="5"/>
      <c r="P25" s="89" t="e">
        <f t="shared" si="1"/>
        <v>#VALUE!</v>
      </c>
      <c r="AW25" s="41"/>
    </row>
    <row r="26" spans="1:49" ht="18" customHeight="1" x14ac:dyDescent="0.25">
      <c r="B26" s="77"/>
      <c r="C26" s="10"/>
      <c r="D26" s="16"/>
      <c r="E26" s="9"/>
      <c r="F26" s="3" t="str">
        <f t="shared" si="2"/>
        <v/>
      </c>
      <c r="G26" s="18" t="str">
        <f t="shared" si="3"/>
        <v/>
      </c>
      <c r="H26" s="16"/>
      <c r="I26" s="16"/>
      <c r="J26" s="9"/>
      <c r="K26" s="3" t="str">
        <f t="shared" si="0"/>
        <v/>
      </c>
      <c r="L26" s="18" t="str">
        <f t="shared" si="4"/>
        <v/>
      </c>
      <c r="M26"/>
      <c r="N26" s="113"/>
      <c r="O26" s="5"/>
      <c r="P26" s="89" t="e">
        <f t="shared" si="1"/>
        <v>#VALUE!</v>
      </c>
      <c r="AW26" s="41"/>
    </row>
    <row r="27" spans="1:49" ht="18" customHeight="1" x14ac:dyDescent="0.25">
      <c r="B27" s="77"/>
      <c r="C27" s="10"/>
      <c r="D27" s="16"/>
      <c r="E27" s="9"/>
      <c r="F27" s="3" t="str">
        <f t="shared" si="2"/>
        <v/>
      </c>
      <c r="G27" s="18" t="str">
        <f t="shared" si="3"/>
        <v/>
      </c>
      <c r="H27" s="16"/>
      <c r="I27" s="16"/>
      <c r="J27" s="9"/>
      <c r="K27" s="3" t="str">
        <f t="shared" si="0"/>
        <v/>
      </c>
      <c r="L27" s="18" t="str">
        <f t="shared" si="4"/>
        <v/>
      </c>
      <c r="M27"/>
      <c r="N27" s="113"/>
      <c r="O27" s="5"/>
      <c r="P27" s="89" t="e">
        <f t="shared" si="1"/>
        <v>#VALUE!</v>
      </c>
      <c r="AW27" s="41"/>
    </row>
    <row r="28" spans="1:49" ht="18" customHeight="1" x14ac:dyDescent="0.25">
      <c r="B28" s="77"/>
      <c r="C28" s="10"/>
      <c r="D28" s="16"/>
      <c r="E28" s="9"/>
      <c r="F28" s="3" t="str">
        <f t="shared" si="2"/>
        <v/>
      </c>
      <c r="G28" s="18" t="str">
        <f t="shared" si="3"/>
        <v/>
      </c>
      <c r="H28" s="16"/>
      <c r="I28" s="16"/>
      <c r="J28" s="9"/>
      <c r="K28" s="3" t="str">
        <f t="shared" si="0"/>
        <v/>
      </c>
      <c r="L28" s="18" t="str">
        <f t="shared" si="4"/>
        <v/>
      </c>
      <c r="M28"/>
      <c r="N28" s="113"/>
      <c r="O28" s="5"/>
      <c r="P28" s="89" t="e">
        <f t="shared" si="1"/>
        <v>#VALUE!</v>
      </c>
      <c r="AW28" s="41"/>
    </row>
    <row r="29" spans="1:49" ht="18" customHeight="1" x14ac:dyDescent="0.25">
      <c r="B29" s="77"/>
      <c r="C29" s="10"/>
      <c r="D29" s="16"/>
      <c r="E29" s="9"/>
      <c r="F29" s="3" t="str">
        <f t="shared" si="2"/>
        <v/>
      </c>
      <c r="G29" s="18" t="str">
        <f t="shared" si="3"/>
        <v/>
      </c>
      <c r="H29" s="16"/>
      <c r="I29" s="16"/>
      <c r="J29" s="9"/>
      <c r="K29" s="3" t="str">
        <f t="shared" si="0"/>
        <v/>
      </c>
      <c r="L29" s="18" t="str">
        <f t="shared" si="4"/>
        <v/>
      </c>
      <c r="N29" s="113"/>
      <c r="O29" s="5"/>
      <c r="P29" s="89" t="e">
        <f t="shared" si="1"/>
        <v>#VALUE!</v>
      </c>
      <c r="AW29" s="41"/>
    </row>
    <row r="30" spans="1:49" ht="18" customHeight="1" thickBot="1" x14ac:dyDescent="0.3">
      <c r="B30" s="77"/>
      <c r="C30" s="10"/>
      <c r="D30" s="16"/>
      <c r="E30" s="9"/>
      <c r="F30" s="3" t="str">
        <f t="shared" si="2"/>
        <v/>
      </c>
      <c r="G30" s="18" t="str">
        <f t="shared" si="3"/>
        <v/>
      </c>
      <c r="H30" s="16"/>
      <c r="I30" s="16"/>
      <c r="J30" s="9"/>
      <c r="K30" s="3" t="str">
        <f t="shared" si="0"/>
        <v/>
      </c>
      <c r="L30" s="18" t="str">
        <f t="shared" si="4"/>
        <v/>
      </c>
      <c r="O30" s="5"/>
      <c r="P30" s="89" t="e">
        <f t="shared" si="1"/>
        <v>#VALUE!</v>
      </c>
      <c r="AW30" s="41"/>
    </row>
    <row r="31" spans="1:49" ht="15.75" thickBot="1" x14ac:dyDescent="0.3">
      <c r="B31" s="77"/>
      <c r="C31" s="77"/>
      <c r="D31" s="95"/>
      <c r="E31" s="52">
        <f t="shared" ref="E31:K31" si="5">SUM(E17:E30)</f>
        <v>0</v>
      </c>
      <c r="F31" s="52">
        <f t="shared" si="5"/>
        <v>0</v>
      </c>
      <c r="G31" s="18">
        <f t="shared" si="5"/>
        <v>0</v>
      </c>
      <c r="H31" s="53">
        <f t="shared" si="5"/>
        <v>0</v>
      </c>
      <c r="I31" s="53">
        <f t="shared" si="5"/>
        <v>0</v>
      </c>
      <c r="J31" s="52">
        <f>SUM(J17:J30)</f>
        <v>0</v>
      </c>
      <c r="K31" s="52">
        <f t="shared" si="5"/>
        <v>0</v>
      </c>
      <c r="L31" s="54">
        <f>SUM(L17:L30)</f>
        <v>0</v>
      </c>
      <c r="O31" s="5"/>
      <c r="P31" s="90"/>
      <c r="AW31" s="41"/>
    </row>
    <row r="32" spans="1:49" s="41" customFormat="1" ht="10.9" customHeight="1" x14ac:dyDescent="0.25">
      <c r="A32" s="5"/>
      <c r="B32" s="77"/>
      <c r="C32" s="5"/>
      <c r="D32" s="5"/>
      <c r="E32" s="5"/>
      <c r="F32" s="5"/>
      <c r="G32" s="5"/>
      <c r="H32" s="5"/>
      <c r="I32" s="5"/>
      <c r="J32" s="5"/>
      <c r="K32" s="5"/>
      <c r="L32" s="5"/>
      <c r="M32" s="5"/>
      <c r="N32" s="5"/>
    </row>
    <row r="33" spans="1:12" s="41" customFormat="1" ht="18.600000000000001" customHeight="1" x14ac:dyDescent="0.25">
      <c r="A33" s="26"/>
      <c r="B33" s="255" t="s">
        <v>115</v>
      </c>
      <c r="C33" s="255"/>
      <c r="D33" s="255"/>
      <c r="E33" s="255"/>
      <c r="F33" s="255"/>
      <c r="G33" s="255"/>
      <c r="H33" s="255"/>
      <c r="I33" s="255"/>
      <c r="J33" s="255"/>
      <c r="K33" s="255"/>
      <c r="L33" s="255"/>
    </row>
    <row r="34" spans="1:12" s="41" customFormat="1" ht="22.15" customHeight="1" x14ac:dyDescent="0.25">
      <c r="A34" s="141"/>
      <c r="B34" s="76"/>
      <c r="C34" s="256" t="s">
        <v>69</v>
      </c>
      <c r="D34" s="256"/>
      <c r="E34" s="256"/>
      <c r="F34" s="256"/>
      <c r="G34" s="256"/>
      <c r="H34" s="256"/>
      <c r="I34" s="256"/>
      <c r="J34" s="256"/>
      <c r="K34" s="256"/>
      <c r="L34" s="27"/>
    </row>
    <row r="35" spans="1:12" s="41" customFormat="1" ht="22.15" customHeight="1" x14ac:dyDescent="0.25">
      <c r="A35" s="26"/>
      <c r="B35" s="76"/>
      <c r="C35" s="257" t="s">
        <v>64</v>
      </c>
      <c r="D35" s="257"/>
      <c r="E35" s="258" t="str">
        <f>D8</f>
        <v/>
      </c>
      <c r="F35" s="258"/>
      <c r="G35" s="258"/>
      <c r="H35" s="28"/>
      <c r="I35" s="28"/>
      <c r="J35" s="28"/>
      <c r="K35" s="29"/>
    </row>
    <row r="36" spans="1:12" s="41" customFormat="1" ht="64.150000000000006" customHeight="1" x14ac:dyDescent="0.25">
      <c r="A36" s="26"/>
      <c r="B36" s="76"/>
      <c r="C36" s="12" t="str">
        <f>CONCATENATE("List all ",D6," CCS Direct Service Positions")</f>
        <v>List all Advanced Practice Nurse Prescriber with Psychiatric Specialty CCS Direct Service Positions</v>
      </c>
      <c r="D36" s="111" t="s">
        <v>194</v>
      </c>
      <c r="E36" s="111" t="s">
        <v>107</v>
      </c>
      <c r="F36" s="111" t="s">
        <v>195</v>
      </c>
      <c r="G36" s="111" t="s">
        <v>110</v>
      </c>
      <c r="H36" s="111" t="s">
        <v>111</v>
      </c>
      <c r="I36" s="111" t="s">
        <v>196</v>
      </c>
      <c r="J36" s="111" t="s">
        <v>197</v>
      </c>
      <c r="K36" s="12" t="s">
        <v>14</v>
      </c>
    </row>
    <row r="37" spans="1:12" s="41" customFormat="1" ht="19.149999999999999" customHeight="1" x14ac:dyDescent="0.25">
      <c r="A37" s="26"/>
      <c r="B37" s="76"/>
      <c r="C37" s="30" t="str">
        <f t="shared" ref="C37:C50" si="6">IF(C17&gt;0,C17,"")</f>
        <v/>
      </c>
      <c r="D37" s="23"/>
      <c r="E37" s="96" t="str">
        <f t="shared" ref="E37:E50" si="7">IF(C17&gt;0,D37*(K17/F17),"")</f>
        <v/>
      </c>
      <c r="F37" s="23"/>
      <c r="G37" s="96" t="str">
        <f t="shared" ref="G37:G50" si="8">IF(C17&gt;0,F37*(K17/F17),"")</f>
        <v/>
      </c>
      <c r="H37" s="31" t="str">
        <f t="shared" ref="H37:H50" si="9">IF(C17&gt;0,30*(F17/8)/60/(2080/K17),"")</f>
        <v/>
      </c>
      <c r="I37" s="23"/>
      <c r="J37" s="23"/>
      <c r="K37" s="32" t="str">
        <f t="shared" ref="K37:K50" si="10">IF(C17&gt;0,(K17-E37-G37-H37-I37-J37)/K17,"")</f>
        <v/>
      </c>
    </row>
    <row r="38" spans="1:12" s="41" customFormat="1" ht="19.149999999999999" customHeight="1" x14ac:dyDescent="0.25">
      <c r="A38" s="26"/>
      <c r="B38" s="76"/>
      <c r="C38" s="30" t="str">
        <f t="shared" si="6"/>
        <v/>
      </c>
      <c r="D38" s="23"/>
      <c r="E38" s="96" t="str">
        <f t="shared" si="7"/>
        <v/>
      </c>
      <c r="F38" s="23"/>
      <c r="G38" s="96" t="str">
        <f t="shared" si="8"/>
        <v/>
      </c>
      <c r="H38" s="31" t="str">
        <f t="shared" si="9"/>
        <v/>
      </c>
      <c r="I38" s="23"/>
      <c r="J38" s="23"/>
      <c r="K38" s="32" t="str">
        <f t="shared" si="10"/>
        <v/>
      </c>
    </row>
    <row r="39" spans="1:12" s="41" customFormat="1" ht="19.149999999999999" customHeight="1" x14ac:dyDescent="0.25">
      <c r="A39" s="26"/>
      <c r="B39" s="76"/>
      <c r="C39" s="30" t="str">
        <f t="shared" si="6"/>
        <v/>
      </c>
      <c r="D39" s="23"/>
      <c r="E39" s="96" t="str">
        <f t="shared" si="7"/>
        <v/>
      </c>
      <c r="F39" s="23"/>
      <c r="G39" s="96" t="str">
        <f t="shared" si="8"/>
        <v/>
      </c>
      <c r="H39" s="31" t="str">
        <f t="shared" si="9"/>
        <v/>
      </c>
      <c r="I39" s="23"/>
      <c r="J39" s="23"/>
      <c r="K39" s="32" t="str">
        <f t="shared" si="10"/>
        <v/>
      </c>
    </row>
    <row r="40" spans="1:12" s="41" customFormat="1" ht="19.149999999999999" customHeight="1" x14ac:dyDescent="0.25">
      <c r="A40" s="26"/>
      <c r="B40" s="76"/>
      <c r="C40" s="30" t="str">
        <f t="shared" si="6"/>
        <v/>
      </c>
      <c r="D40" s="23"/>
      <c r="E40" s="96" t="str">
        <f t="shared" si="7"/>
        <v/>
      </c>
      <c r="F40" s="23"/>
      <c r="G40" s="96" t="str">
        <f t="shared" si="8"/>
        <v/>
      </c>
      <c r="H40" s="31" t="str">
        <f t="shared" si="9"/>
        <v/>
      </c>
      <c r="I40" s="23"/>
      <c r="J40" s="23"/>
      <c r="K40" s="32" t="str">
        <f t="shared" si="10"/>
        <v/>
      </c>
    </row>
    <row r="41" spans="1:12" s="41" customFormat="1" ht="19.149999999999999" customHeight="1" x14ac:dyDescent="0.25">
      <c r="A41" s="26"/>
      <c r="B41" s="76"/>
      <c r="C41" s="30" t="str">
        <f t="shared" si="6"/>
        <v/>
      </c>
      <c r="D41" s="23"/>
      <c r="E41" s="96" t="str">
        <f t="shared" si="7"/>
        <v/>
      </c>
      <c r="F41" s="23"/>
      <c r="G41" s="96" t="str">
        <f t="shared" si="8"/>
        <v/>
      </c>
      <c r="H41" s="31" t="str">
        <f t="shared" si="9"/>
        <v/>
      </c>
      <c r="I41" s="23"/>
      <c r="J41" s="23"/>
      <c r="K41" s="32" t="str">
        <f t="shared" si="10"/>
        <v/>
      </c>
    </row>
    <row r="42" spans="1:12" s="41" customFormat="1" ht="19.149999999999999" customHeight="1" x14ac:dyDescent="0.25">
      <c r="A42" s="26"/>
      <c r="B42" s="76"/>
      <c r="C42" s="30" t="str">
        <f t="shared" si="6"/>
        <v/>
      </c>
      <c r="D42" s="23"/>
      <c r="E42" s="96" t="str">
        <f t="shared" si="7"/>
        <v/>
      </c>
      <c r="F42" s="23"/>
      <c r="G42" s="96" t="str">
        <f t="shared" si="8"/>
        <v/>
      </c>
      <c r="H42" s="31" t="str">
        <f t="shared" si="9"/>
        <v/>
      </c>
      <c r="I42" s="23"/>
      <c r="J42" s="23"/>
      <c r="K42" s="32" t="str">
        <f t="shared" si="10"/>
        <v/>
      </c>
    </row>
    <row r="43" spans="1:12" s="41" customFormat="1" ht="19.149999999999999" customHeight="1" x14ac:dyDescent="0.25">
      <c r="A43" s="26"/>
      <c r="B43" s="76"/>
      <c r="C43" s="30" t="str">
        <f t="shared" si="6"/>
        <v/>
      </c>
      <c r="D43" s="23"/>
      <c r="E43" s="96" t="str">
        <f t="shared" si="7"/>
        <v/>
      </c>
      <c r="F43" s="23"/>
      <c r="G43" s="96" t="str">
        <f t="shared" si="8"/>
        <v/>
      </c>
      <c r="H43" s="31" t="str">
        <f t="shared" si="9"/>
        <v/>
      </c>
      <c r="I43" s="23"/>
      <c r="J43" s="23"/>
      <c r="K43" s="32" t="str">
        <f t="shared" si="10"/>
        <v/>
      </c>
    </row>
    <row r="44" spans="1:12" s="41" customFormat="1" ht="19.149999999999999" customHeight="1" x14ac:dyDescent="0.25">
      <c r="A44" s="26"/>
      <c r="B44" s="76"/>
      <c r="C44" s="30" t="str">
        <f t="shared" si="6"/>
        <v/>
      </c>
      <c r="D44" s="23"/>
      <c r="E44" s="96" t="str">
        <f t="shared" si="7"/>
        <v/>
      </c>
      <c r="F44" s="23"/>
      <c r="G44" s="96" t="str">
        <f t="shared" si="8"/>
        <v/>
      </c>
      <c r="H44" s="31" t="str">
        <f t="shared" si="9"/>
        <v/>
      </c>
      <c r="I44" s="23"/>
      <c r="J44" s="23"/>
      <c r="K44" s="32" t="str">
        <f t="shared" si="10"/>
        <v/>
      </c>
    </row>
    <row r="45" spans="1:12" s="41" customFormat="1" ht="19.149999999999999" customHeight="1" x14ac:dyDescent="0.25">
      <c r="A45" s="26"/>
      <c r="B45" s="76"/>
      <c r="C45" s="30" t="str">
        <f t="shared" si="6"/>
        <v/>
      </c>
      <c r="D45" s="23"/>
      <c r="E45" s="96" t="str">
        <f t="shared" si="7"/>
        <v/>
      </c>
      <c r="F45" s="23"/>
      <c r="G45" s="96" t="str">
        <f t="shared" si="8"/>
        <v/>
      </c>
      <c r="H45" s="31" t="str">
        <f t="shared" si="9"/>
        <v/>
      </c>
      <c r="I45" s="23"/>
      <c r="J45" s="23"/>
      <c r="K45" s="32" t="str">
        <f t="shared" si="10"/>
        <v/>
      </c>
    </row>
    <row r="46" spans="1:12" s="41" customFormat="1" ht="19.149999999999999" customHeight="1" x14ac:dyDescent="0.25">
      <c r="A46" s="26"/>
      <c r="B46" s="76"/>
      <c r="C46" s="30" t="str">
        <f t="shared" si="6"/>
        <v/>
      </c>
      <c r="D46" s="23"/>
      <c r="E46" s="96" t="str">
        <f t="shared" si="7"/>
        <v/>
      </c>
      <c r="F46" s="23"/>
      <c r="G46" s="96" t="str">
        <f t="shared" si="8"/>
        <v/>
      </c>
      <c r="H46" s="31" t="str">
        <f t="shared" si="9"/>
        <v/>
      </c>
      <c r="I46" s="23"/>
      <c r="J46" s="23"/>
      <c r="K46" s="32" t="str">
        <f t="shared" si="10"/>
        <v/>
      </c>
    </row>
    <row r="47" spans="1:12" s="41" customFormat="1" ht="19.149999999999999" customHeight="1" x14ac:dyDescent="0.25">
      <c r="A47" s="26"/>
      <c r="B47" s="76"/>
      <c r="C47" s="30" t="str">
        <f t="shared" si="6"/>
        <v/>
      </c>
      <c r="D47" s="23"/>
      <c r="E47" s="96" t="str">
        <f t="shared" si="7"/>
        <v/>
      </c>
      <c r="F47" s="23"/>
      <c r="G47" s="96" t="str">
        <f t="shared" si="8"/>
        <v/>
      </c>
      <c r="H47" s="31" t="str">
        <f t="shared" si="9"/>
        <v/>
      </c>
      <c r="I47" s="23"/>
      <c r="J47" s="23"/>
      <c r="K47" s="32" t="str">
        <f t="shared" si="10"/>
        <v/>
      </c>
    </row>
    <row r="48" spans="1:12" s="41" customFormat="1" ht="19.149999999999999" customHeight="1" x14ac:dyDescent="0.25">
      <c r="A48" s="37"/>
      <c r="B48" s="76"/>
      <c r="C48" s="30" t="str">
        <f t="shared" si="6"/>
        <v/>
      </c>
      <c r="D48" s="23"/>
      <c r="E48" s="96" t="str">
        <f t="shared" si="7"/>
        <v/>
      </c>
      <c r="F48" s="23"/>
      <c r="G48" s="96" t="str">
        <f t="shared" si="8"/>
        <v/>
      </c>
      <c r="H48" s="31" t="str">
        <f t="shared" si="9"/>
        <v/>
      </c>
      <c r="I48" s="23"/>
      <c r="J48" s="23"/>
      <c r="K48" s="32" t="str">
        <f t="shared" si="10"/>
        <v/>
      </c>
    </row>
    <row r="49" spans="1:14" s="41" customFormat="1" ht="19.149999999999999" customHeight="1" x14ac:dyDescent="0.25">
      <c r="A49" s="37"/>
      <c r="B49" s="76"/>
      <c r="C49" s="30" t="str">
        <f t="shared" si="6"/>
        <v/>
      </c>
      <c r="D49" s="23"/>
      <c r="E49" s="96" t="str">
        <f t="shared" si="7"/>
        <v/>
      </c>
      <c r="F49" s="23"/>
      <c r="G49" s="96" t="str">
        <f t="shared" si="8"/>
        <v/>
      </c>
      <c r="H49" s="31" t="str">
        <f t="shared" si="9"/>
        <v/>
      </c>
      <c r="I49" s="23"/>
      <c r="J49" s="23"/>
      <c r="K49" s="32" t="str">
        <f t="shared" si="10"/>
        <v/>
      </c>
    </row>
    <row r="50" spans="1:14" s="41" customFormat="1" ht="19.149999999999999" customHeight="1" x14ac:dyDescent="0.25">
      <c r="A50" s="37"/>
      <c r="B50" s="76"/>
      <c r="C50" s="30" t="str">
        <f t="shared" si="6"/>
        <v/>
      </c>
      <c r="D50" s="23"/>
      <c r="E50" s="96" t="str">
        <f t="shared" si="7"/>
        <v/>
      </c>
      <c r="F50" s="23"/>
      <c r="G50" s="96" t="str">
        <f t="shared" si="8"/>
        <v/>
      </c>
      <c r="H50" s="31" t="str">
        <f t="shared" si="9"/>
        <v/>
      </c>
      <c r="I50" s="23"/>
      <c r="J50" s="23"/>
      <c r="K50" s="32" t="str">
        <f t="shared" si="10"/>
        <v/>
      </c>
    </row>
    <row r="51" spans="1:14" s="41" customFormat="1" ht="19.149999999999999" customHeight="1" x14ac:dyDescent="0.25">
      <c r="A51" s="37"/>
      <c r="B51" s="94"/>
      <c r="C51" s="33"/>
      <c r="D51" s="3">
        <f>SUM(D37:D50)</f>
        <v>0</v>
      </c>
      <c r="E51" s="52">
        <f>SUM(E37:E50)</f>
        <v>0</v>
      </c>
      <c r="F51" s="3">
        <f t="shared" ref="F51:J51" si="11">SUM(F37:F50)</f>
        <v>0</v>
      </c>
      <c r="G51" s="52">
        <f t="shared" si="11"/>
        <v>0</v>
      </c>
      <c r="H51" s="3">
        <f t="shared" si="11"/>
        <v>0</v>
      </c>
      <c r="I51" s="3">
        <f t="shared" si="11"/>
        <v>0</v>
      </c>
      <c r="J51" s="3">
        <f t="shared" si="11"/>
        <v>0</v>
      </c>
      <c r="K51" s="34" t="str">
        <f>IF(C17&gt;0,AVERAGE(K37:K50),"")</f>
        <v/>
      </c>
    </row>
    <row r="52" spans="1:14" s="41" customFormat="1" ht="17.45" customHeight="1" x14ac:dyDescent="0.3">
      <c r="A52" s="5"/>
      <c r="B52" s="77"/>
      <c r="C52" s="35"/>
      <c r="D52" s="35"/>
      <c r="E52" s="25"/>
      <c r="F52" s="25"/>
      <c r="G52" s="25"/>
      <c r="H52" s="25"/>
      <c r="I52" s="25"/>
      <c r="J52" s="25"/>
      <c r="K52" s="25"/>
      <c r="L52" s="25"/>
    </row>
    <row r="53" spans="1:14" s="41" customFormat="1" ht="17.45" customHeight="1" x14ac:dyDescent="0.25">
      <c r="B53" s="76"/>
      <c r="D53" s="85"/>
      <c r="E53" s="85"/>
      <c r="F53" s="85"/>
      <c r="G53" s="85"/>
      <c r="H53" s="85"/>
      <c r="I53" s="85"/>
      <c r="J53" s="85"/>
      <c r="K53" s="85" t="s">
        <v>66</v>
      </c>
      <c r="L53" s="36" t="str">
        <f>IF(C17&gt;0,1-K51,"")</f>
        <v/>
      </c>
    </row>
    <row r="54" spans="1:14" s="41" customFormat="1" ht="17.45" customHeight="1" x14ac:dyDescent="0.25">
      <c r="B54" s="76"/>
      <c r="D54" s="85"/>
      <c r="E54" s="85"/>
      <c r="F54" s="85"/>
      <c r="G54" s="85"/>
      <c r="H54" s="85"/>
      <c r="I54" s="85"/>
      <c r="J54" s="85"/>
      <c r="K54" s="85" t="s">
        <v>63</v>
      </c>
      <c r="L54" s="97" t="str">
        <f>IF(C17&gt;0,K51*K31,"")</f>
        <v/>
      </c>
    </row>
    <row r="55" spans="1:14" s="41" customFormat="1" ht="10.9" customHeight="1" thickBot="1" x14ac:dyDescent="0.3">
      <c r="B55" s="76"/>
      <c r="N55" s="5"/>
    </row>
    <row r="56" spans="1:14" s="41" customFormat="1" ht="28.9" customHeight="1" thickBot="1" x14ac:dyDescent="0.3">
      <c r="B56" s="77"/>
      <c r="C56" s="70"/>
      <c r="D56" s="87"/>
      <c r="E56" s="98" t="s">
        <v>71</v>
      </c>
      <c r="F56" s="99" t="str">
        <f>IF(L31&lt;&gt;0,L31+'Program and Overhead Costs'!I52,"")</f>
        <v/>
      </c>
      <c r="G56" s="259" t="s">
        <v>150</v>
      </c>
      <c r="H56" s="260"/>
      <c r="I56" s="260"/>
      <c r="J56" s="260"/>
      <c r="K56" s="260"/>
      <c r="L56" s="59"/>
      <c r="M56" s="5"/>
      <c r="N56" s="5"/>
    </row>
    <row r="57" spans="1:14" s="41" customFormat="1" ht="6.6" customHeight="1" thickBot="1" x14ac:dyDescent="0.3">
      <c r="B57" s="77"/>
      <c r="C57" s="78"/>
      <c r="D57" s="78"/>
      <c r="E57" s="79"/>
      <c r="F57" s="59"/>
      <c r="G57" s="59"/>
      <c r="H57" s="59"/>
      <c r="I57" s="59"/>
      <c r="J57" s="59"/>
      <c r="K57" s="59"/>
      <c r="L57" s="59"/>
      <c r="N57" s="5"/>
    </row>
    <row r="58" spans="1:14" s="41" customFormat="1" ht="48.6" customHeight="1" thickBot="1" x14ac:dyDescent="0.3">
      <c r="B58" s="77"/>
      <c r="C58" s="251" t="str">
        <f>CONCATENATE("HOURLY RATE FOR PROGRAM BILLABLE TIME* for ",CHAR(10),D6," staff:")</f>
        <v>HOURLY RATE FOR PROGRAM BILLABLE TIME* for 
Advanced Practice Nurse Prescriber with Psychiatric Specialty staff:</v>
      </c>
      <c r="D58" s="251"/>
      <c r="E58" s="251"/>
      <c r="F58" s="22" t="str">
        <f>IF(C17&gt;0,F56/L54,"")</f>
        <v/>
      </c>
      <c r="G58" s="253" t="s">
        <v>72</v>
      </c>
      <c r="H58" s="254"/>
      <c r="I58" s="254"/>
      <c r="J58" s="254"/>
      <c r="K58" s="254"/>
      <c r="L58" s="254"/>
      <c r="M58" s="117" t="s">
        <v>131</v>
      </c>
      <c r="N58" s="185" t="s">
        <v>101</v>
      </c>
    </row>
    <row r="59" spans="1:14" s="41" customFormat="1" ht="15.6" customHeight="1" x14ac:dyDescent="0.25">
      <c r="B59" s="77"/>
      <c r="C59" s="250" t="s">
        <v>198</v>
      </c>
      <c r="D59" s="250"/>
      <c r="E59" s="250"/>
      <c r="F59" s="250"/>
      <c r="G59" s="250"/>
      <c r="H59" s="250"/>
      <c r="I59" s="250"/>
      <c r="J59" s="250"/>
      <c r="K59" s="250"/>
      <c r="L59" s="250"/>
      <c r="M59"/>
      <c r="N59" s="184" t="s">
        <v>144</v>
      </c>
    </row>
    <row r="60" spans="1:14" s="41" customFormat="1" x14ac:dyDescent="0.25">
      <c r="B60" s="76"/>
    </row>
    <row r="61" spans="1:14" s="41" customFormat="1" x14ac:dyDescent="0.25">
      <c r="B61" s="76"/>
    </row>
    <row r="62" spans="1:14" s="41" customFormat="1" x14ac:dyDescent="0.25">
      <c r="B62" s="76"/>
    </row>
    <row r="63" spans="1:14" s="41" customFormat="1" x14ac:dyDescent="0.25">
      <c r="B63" s="76"/>
    </row>
    <row r="64" spans="1:14" s="41" customFormat="1" x14ac:dyDescent="0.25">
      <c r="B64" s="76"/>
    </row>
    <row r="65" spans="2:2" s="41" customFormat="1" x14ac:dyDescent="0.25">
      <c r="B65" s="76"/>
    </row>
    <row r="66" spans="2:2" s="41" customFormat="1" x14ac:dyDescent="0.25">
      <c r="B66" s="76"/>
    </row>
    <row r="67" spans="2:2" s="41" customFormat="1" x14ac:dyDescent="0.25">
      <c r="B67" s="76"/>
    </row>
    <row r="68" spans="2:2" s="41" customFormat="1" x14ac:dyDescent="0.25">
      <c r="B68" s="76"/>
    </row>
    <row r="69" spans="2:2" s="41" customFormat="1" x14ac:dyDescent="0.25">
      <c r="B69" s="76"/>
    </row>
    <row r="70" spans="2:2" s="41" customFormat="1" x14ac:dyDescent="0.25">
      <c r="B70" s="76"/>
    </row>
    <row r="71" spans="2:2" s="41" customFormat="1" x14ac:dyDescent="0.25">
      <c r="B71" s="76"/>
    </row>
    <row r="72" spans="2:2" s="41" customFormat="1" x14ac:dyDescent="0.25">
      <c r="B72" s="76"/>
    </row>
    <row r="73" spans="2:2" s="41" customFormat="1" x14ac:dyDescent="0.25">
      <c r="B73" s="76"/>
    </row>
    <row r="74" spans="2:2" s="41" customFormat="1" x14ac:dyDescent="0.25">
      <c r="B74" s="76"/>
    </row>
    <row r="75" spans="2:2" s="41" customFormat="1" x14ac:dyDescent="0.25">
      <c r="B75" s="76"/>
    </row>
    <row r="76" spans="2:2" s="41" customFormat="1" x14ac:dyDescent="0.25">
      <c r="B76" s="76"/>
    </row>
    <row r="77" spans="2:2" s="41" customFormat="1" x14ac:dyDescent="0.25">
      <c r="B77" s="76"/>
    </row>
    <row r="78" spans="2:2" s="41" customFormat="1" x14ac:dyDescent="0.25">
      <c r="B78" s="76"/>
    </row>
    <row r="79" spans="2:2" s="41" customFormat="1" x14ac:dyDescent="0.25">
      <c r="B79" s="76"/>
    </row>
    <row r="80" spans="2:2" s="41" customFormat="1" x14ac:dyDescent="0.25">
      <c r="B80" s="76"/>
    </row>
    <row r="81" spans="2:2" s="41" customFormat="1" x14ac:dyDescent="0.25">
      <c r="B81" s="76"/>
    </row>
    <row r="82" spans="2:2" s="41" customFormat="1" x14ac:dyDescent="0.25">
      <c r="B82" s="76"/>
    </row>
    <row r="83" spans="2:2" s="41" customFormat="1" x14ac:dyDescent="0.25">
      <c r="B83" s="76"/>
    </row>
    <row r="84" spans="2:2" s="41" customFormat="1" x14ac:dyDescent="0.25">
      <c r="B84" s="76"/>
    </row>
    <row r="85" spans="2:2" s="41" customFormat="1" x14ac:dyDescent="0.25">
      <c r="B85" s="76"/>
    </row>
    <row r="86" spans="2:2" s="41" customFormat="1" x14ac:dyDescent="0.25">
      <c r="B86" s="76"/>
    </row>
    <row r="87" spans="2:2" s="41" customFormat="1" x14ac:dyDescent="0.25">
      <c r="B87" s="76"/>
    </row>
    <row r="88" spans="2:2" s="41" customFormat="1" x14ac:dyDescent="0.25">
      <c r="B88" s="76"/>
    </row>
    <row r="89" spans="2:2" s="41" customFormat="1" x14ac:dyDescent="0.25">
      <c r="B89" s="76"/>
    </row>
    <row r="90" spans="2:2" s="41" customFormat="1" x14ac:dyDescent="0.25">
      <c r="B90" s="76"/>
    </row>
    <row r="91" spans="2:2" s="41" customFormat="1" x14ac:dyDescent="0.25">
      <c r="B91" s="76"/>
    </row>
    <row r="92" spans="2:2" s="41" customFormat="1" x14ac:dyDescent="0.25">
      <c r="B92" s="76"/>
    </row>
    <row r="93" spans="2:2" s="41" customFormat="1" x14ac:dyDescent="0.25">
      <c r="B93" s="76"/>
    </row>
    <row r="94" spans="2:2" s="41" customFormat="1" x14ac:dyDescent="0.25">
      <c r="B94" s="76"/>
    </row>
    <row r="95" spans="2:2" s="41" customFormat="1" x14ac:dyDescent="0.25">
      <c r="B95" s="76"/>
    </row>
    <row r="96" spans="2:2" s="41" customFormat="1" x14ac:dyDescent="0.25">
      <c r="B96" s="76"/>
    </row>
    <row r="97" spans="2:2" s="41" customFormat="1" x14ac:dyDescent="0.25">
      <c r="B97" s="76"/>
    </row>
  </sheetData>
  <sheetProtection algorithmName="SHA-512" hashValue="QCl2K1jrErwAzkgfdknrjHaGxHU5CTWP850BWXLaGeRIy0fmc4Ksef14rVPQIllJ63FQarrVXw00WV3v8XDssQ==" saltValue="oMflbF5/PJoHJ9sHx1kXyA==" spinCount="100000" sheet="1" selectLockedCells="1"/>
  <mergeCells count="14">
    <mergeCell ref="B3:L3"/>
    <mergeCell ref="D8:E8"/>
    <mergeCell ref="D9:J9"/>
    <mergeCell ref="D10:G10"/>
    <mergeCell ref="D12:K12"/>
    <mergeCell ref="C59:L59"/>
    <mergeCell ref="C58:E58"/>
    <mergeCell ref="G58:L58"/>
    <mergeCell ref="D6:H6"/>
    <mergeCell ref="B33:L33"/>
    <mergeCell ref="C34:K34"/>
    <mergeCell ref="C35:D35"/>
    <mergeCell ref="E35:G35"/>
    <mergeCell ref="G56:K56"/>
  </mergeCells>
  <hyperlinks>
    <hyperlink ref="B33:L33" location="Productivity!A1" display="PART 2:  STAFF PRODUCTIVITY " xr:uid="{70191E70-9C8F-45BA-969B-F60CF736D202}"/>
    <hyperlink ref="E36" location="Productivity!A1" display="Holiday Hours Allocable to CCS" xr:uid="{12EDCE22-49DF-4131-A84D-0345422143A9}"/>
    <hyperlink ref="G36" location="Productivity!A1" display="PTO Hours Allocable to CCS" xr:uid="{676741DB-B16D-45D6-BA0B-1DDDDC76FC6C}"/>
    <hyperlink ref="H36" location="Productivity!A1" display="Break Hours Allocable to CCS" xr:uid="{44AF3261-A671-41C9-9308-CAF0A202756C}"/>
    <hyperlink ref="I36" location="Productivity!A1" display=" Necessary but Non-Billable CCS-Related Meeting Hours" xr:uid="{CB214C60-59DA-44C5-A536-8B99DDA5EFCE}"/>
    <hyperlink ref="J36" location="Productivity!A1" display="CCS Orientation and Training Hours" xr:uid="{EBA0F50D-9C53-4E63-9159-2C24EE66DCCD}"/>
    <hyperlink ref="F36" location="Productivity!A1" display="PTO Hours" xr:uid="{59E34074-5482-4EF5-9C24-5FD8106108F4}"/>
    <hyperlink ref="D36" location="Productivity!A1" display="Holiday Hours" xr:uid="{7BA20B36-ADCB-4B07-9269-FABE1547A23F}"/>
    <hyperlink ref="C12" location="'Service Array'!A1" display="Service Array Item(s):" xr:uid="{7E7F5D93-121E-4BE4-9B4C-B78FB500D2F9}"/>
    <hyperlink ref="B14:D14" location="'Staff DTP'!A1" display="PART 1:  STAFF RELATED DIRECT TO CCS PROGRAM COSTS" xr:uid="{131B6587-E669-4956-8936-66302CA05039}"/>
    <hyperlink ref="N16" location="Instructions!A1" display="Instructions" xr:uid="{E7C51FE9-FC98-4F34-B605-4A93F97905A4}"/>
    <hyperlink ref="N17" location="'Program and Overhead Costs'!A1" display="Program and Overhead Costs" xr:uid="{8EE177C8-3ECF-46BF-8EC7-E588DA4BD527}"/>
    <hyperlink ref="N58" location="Instructions!A1" display="Instructions" xr:uid="{7A2B119A-7DF8-450E-BBB9-1218604B0EFE}"/>
    <hyperlink ref="N59" location="'Program and Overhead Costs'!A1" display="Program and Overhead Costs" xr:uid="{6D9A3C9A-1809-41A2-8F97-26DD124BFD23}"/>
  </hyperlinks>
  <pageMargins left="0.25" right="0.2" top="0.25" bottom="0.25" header="0.3" footer="0.3"/>
  <pageSetup scale="4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Professional Type" xr:uid="{C7FDF035-6E57-433C-BF3A-862318061200}">
          <x14:formula1>
            <xm:f>lists!$A$2:$A$14</xm:f>
          </x14:formula1>
          <xm:sqref>D6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F489E-E87F-48AF-9B78-5D01F3477709}">
  <sheetPr>
    <tabColor theme="6" tint="0.79998168889431442"/>
    <pageSetUpPr fitToPage="1"/>
  </sheetPr>
  <dimension ref="A1:AW95"/>
  <sheetViews>
    <sheetView showGridLines="0" zoomScale="85" zoomScaleNormal="85" workbookViewId="0">
      <selection activeCell="D12" sqref="D12:K12"/>
    </sheetView>
  </sheetViews>
  <sheetFormatPr defaultColWidth="8.85546875" defaultRowHeight="15" x14ac:dyDescent="0.25"/>
  <cols>
    <col min="1" max="1" width="1.85546875" style="38" customWidth="1"/>
    <col min="2" max="2" width="7.28515625" style="76" customWidth="1"/>
    <col min="3" max="3" width="37.140625" style="38" customWidth="1"/>
    <col min="4" max="4" width="20.7109375" style="38" customWidth="1"/>
    <col min="5" max="5" width="20.28515625" style="38" customWidth="1"/>
    <col min="6" max="6" width="19.5703125" style="38" customWidth="1"/>
    <col min="7" max="7" width="14.42578125" style="38" customWidth="1"/>
    <col min="8" max="8" width="16.28515625" style="38" customWidth="1"/>
    <col min="9" max="9" width="17.7109375" style="38" customWidth="1"/>
    <col min="10" max="10" width="19.42578125" style="38" customWidth="1"/>
    <col min="11" max="11" width="17" style="38" customWidth="1"/>
    <col min="12" max="12" width="16.7109375" style="41" customWidth="1"/>
    <col min="13" max="13" width="18" style="41" customWidth="1"/>
    <col min="14" max="14" width="24.85546875" style="41" customWidth="1"/>
    <col min="15" max="15" width="8.85546875" style="41" hidden="1" customWidth="1"/>
    <col min="16" max="16" width="0" style="41" hidden="1" customWidth="1"/>
    <col min="17" max="48" width="8.85546875" style="41"/>
    <col min="49" max="16384" width="8.85546875" style="38"/>
  </cols>
  <sheetData>
    <row r="1" spans="1:49" x14ac:dyDescent="0.25">
      <c r="A1" s="46"/>
      <c r="B1" s="77"/>
      <c r="C1" s="46"/>
      <c r="D1" s="46"/>
      <c r="E1" s="46"/>
      <c r="F1" s="46"/>
      <c r="G1" s="46"/>
      <c r="H1" s="46"/>
      <c r="I1" s="46"/>
      <c r="J1" s="46"/>
      <c r="K1" s="46"/>
      <c r="L1" s="5"/>
      <c r="M1" s="5"/>
      <c r="N1" s="5"/>
    </row>
    <row r="2" spans="1:49" ht="6.6" customHeight="1" x14ac:dyDescent="0.25">
      <c r="A2" s="46"/>
      <c r="B2" s="77"/>
      <c r="C2" s="46"/>
      <c r="D2" s="46"/>
      <c r="E2" s="46"/>
      <c r="F2" s="46"/>
      <c r="G2" s="46"/>
      <c r="H2" s="46"/>
      <c r="I2" s="46"/>
      <c r="J2" s="46"/>
      <c r="K2" s="46"/>
      <c r="L2" s="5"/>
      <c r="M2" s="5"/>
      <c r="N2" s="5"/>
    </row>
    <row r="3" spans="1:49" ht="27" customHeight="1" x14ac:dyDescent="0.25">
      <c r="B3" s="224" t="s">
        <v>103</v>
      </c>
      <c r="C3" s="224"/>
      <c r="D3" s="224"/>
      <c r="E3" s="224"/>
      <c r="F3" s="224"/>
      <c r="G3" s="224"/>
      <c r="H3" s="224"/>
      <c r="I3" s="224"/>
      <c r="J3" s="224"/>
      <c r="K3" s="224"/>
      <c r="L3" s="224"/>
      <c r="M3" s="5"/>
      <c r="N3" s="5"/>
    </row>
    <row r="4" spans="1:49" ht="13.15" customHeight="1" x14ac:dyDescent="0.25">
      <c r="B4" s="77"/>
      <c r="C4" s="139" t="s">
        <v>65</v>
      </c>
      <c r="D4" s="5"/>
      <c r="E4" s="5"/>
      <c r="F4" s="5"/>
      <c r="G4" s="5"/>
      <c r="H4" s="5"/>
      <c r="I4" s="5"/>
      <c r="J4" s="5"/>
      <c r="K4" s="47"/>
      <c r="L4" s="5"/>
      <c r="M4" s="5"/>
      <c r="N4" s="5"/>
    </row>
    <row r="5" spans="1:49" ht="6.6" customHeight="1" x14ac:dyDescent="0.3">
      <c r="B5" s="77"/>
      <c r="C5" s="15"/>
      <c r="D5" s="5"/>
      <c r="E5" s="5"/>
      <c r="F5" s="5"/>
      <c r="G5" s="5"/>
      <c r="H5" s="5"/>
      <c r="I5" s="5"/>
      <c r="J5" s="5"/>
      <c r="K5" s="47"/>
      <c r="L5" s="5"/>
      <c r="M5" s="5"/>
      <c r="N5" s="5"/>
    </row>
    <row r="6" spans="1:49" ht="25.15" customHeight="1" x14ac:dyDescent="0.25">
      <c r="B6" s="77"/>
      <c r="C6" s="13" t="s">
        <v>142</v>
      </c>
      <c r="D6" s="271" t="s">
        <v>23</v>
      </c>
      <c r="E6" s="271"/>
      <c r="F6" s="271"/>
      <c r="G6" s="271"/>
      <c r="H6" s="271"/>
      <c r="I6" s="5"/>
      <c r="J6" s="5"/>
      <c r="K6" s="5"/>
      <c r="L6" s="5"/>
      <c r="M6" s="5"/>
      <c r="N6" s="5"/>
    </row>
    <row r="7" spans="1:49" ht="6" customHeight="1" x14ac:dyDescent="0.25">
      <c r="B7" s="77"/>
      <c r="C7" s="5"/>
      <c r="D7" s="5"/>
      <c r="E7" s="5"/>
      <c r="F7" s="5"/>
      <c r="G7" s="5"/>
      <c r="H7" s="5"/>
      <c r="I7" s="5"/>
      <c r="J7" s="5"/>
      <c r="K7" s="5"/>
      <c r="L7" s="5"/>
      <c r="M7" s="5"/>
      <c r="N7" s="5"/>
    </row>
    <row r="8" spans="1:49" ht="22.15" customHeight="1" x14ac:dyDescent="0.25">
      <c r="B8" s="77"/>
      <c r="C8" s="8" t="s">
        <v>61</v>
      </c>
      <c r="D8" s="265" t="str">
        <f>IF('Program and Overhead Costs'!$E$7&lt;&gt;0,'Program and Overhead Costs'!$E$7,"")</f>
        <v/>
      </c>
      <c r="E8" s="265"/>
      <c r="F8" s="6"/>
      <c r="G8" s="7"/>
      <c r="H8" s="7"/>
      <c r="I8" s="7"/>
      <c r="J8" s="5"/>
      <c r="K8" s="5"/>
      <c r="L8" s="5"/>
      <c r="M8" s="5"/>
      <c r="N8" s="5"/>
    </row>
    <row r="9" spans="1:49" ht="18" customHeight="1" x14ac:dyDescent="0.25">
      <c r="B9" s="77"/>
      <c r="C9" s="8"/>
      <c r="D9" s="266" t="s">
        <v>31</v>
      </c>
      <c r="E9" s="266"/>
      <c r="F9" s="266"/>
      <c r="G9" s="266"/>
      <c r="H9" s="266"/>
      <c r="I9" s="266"/>
      <c r="J9" s="266"/>
      <c r="K9" s="5"/>
      <c r="L9" s="5"/>
      <c r="M9" s="5"/>
      <c r="N9" s="5"/>
    </row>
    <row r="10" spans="1:49" ht="22.15" customHeight="1" x14ac:dyDescent="0.25">
      <c r="B10" s="77"/>
      <c r="C10" s="8" t="s">
        <v>17</v>
      </c>
      <c r="D10" s="267" t="str">
        <f>IF('Program and Overhead Costs'!$E$9&lt;&gt;0,'Program and Overhead Costs'!$E$9,"")</f>
        <v/>
      </c>
      <c r="E10" s="267"/>
      <c r="F10" s="267"/>
      <c r="G10" s="267"/>
      <c r="H10" s="5"/>
      <c r="I10" s="5"/>
      <c r="J10" s="5"/>
      <c r="K10" s="5"/>
      <c r="L10" s="5"/>
      <c r="M10" s="5"/>
      <c r="N10" s="5"/>
    </row>
    <row r="11" spans="1:49" ht="6.6" customHeight="1" x14ac:dyDescent="0.25">
      <c r="B11" s="77"/>
      <c r="C11" s="8"/>
      <c r="D11" s="48"/>
      <c r="E11" s="48"/>
      <c r="F11" s="48"/>
      <c r="G11" s="48"/>
      <c r="H11" s="5"/>
      <c r="I11" s="5"/>
      <c r="J11" s="5"/>
      <c r="K11" s="5"/>
      <c r="L11" s="5"/>
      <c r="M11" s="5"/>
      <c r="N11" s="5"/>
    </row>
    <row r="12" spans="1:49" ht="22.15" customHeight="1" x14ac:dyDescent="0.25">
      <c r="B12" s="137"/>
      <c r="C12" s="112" t="s">
        <v>68</v>
      </c>
      <c r="D12" s="261"/>
      <c r="E12" s="261"/>
      <c r="F12" s="261"/>
      <c r="G12" s="261"/>
      <c r="H12" s="262"/>
      <c r="I12" s="262"/>
      <c r="J12" s="262"/>
      <c r="K12" s="262"/>
      <c r="L12" s="77"/>
      <c r="M12" s="5"/>
      <c r="N12" s="5"/>
    </row>
    <row r="13" spans="1:49" s="41" customFormat="1" ht="5.45" customHeight="1" x14ac:dyDescent="0.25">
      <c r="B13" s="77"/>
      <c r="C13" s="14"/>
      <c r="D13" s="48"/>
      <c r="E13" s="48"/>
      <c r="F13" s="48"/>
      <c r="G13" s="48"/>
      <c r="H13" s="5"/>
      <c r="I13" s="5"/>
      <c r="J13" s="5"/>
      <c r="K13" s="5"/>
      <c r="L13" s="77"/>
      <c r="M13" s="5"/>
      <c r="N13" s="5"/>
    </row>
    <row r="14" spans="1:49" s="76" customFormat="1" ht="31.9" customHeight="1" x14ac:dyDescent="0.35">
      <c r="A14" s="194"/>
      <c r="B14" s="195" t="s">
        <v>104</v>
      </c>
      <c r="C14" s="195"/>
      <c r="D14" s="195"/>
      <c r="E14" s="194"/>
      <c r="F14" s="77"/>
      <c r="G14" s="77"/>
      <c r="H14" s="77"/>
      <c r="I14" s="77"/>
      <c r="J14" s="77"/>
      <c r="K14" s="77"/>
      <c r="L14" s="77"/>
      <c r="M14" s="77"/>
      <c r="N14" s="77"/>
    </row>
    <row r="15" spans="1:49" s="76" customFormat="1" ht="5.45" customHeight="1" x14ac:dyDescent="0.25">
      <c r="B15" s="77"/>
      <c r="C15" s="92"/>
      <c r="D15" s="93"/>
      <c r="E15" s="77"/>
      <c r="F15" s="77"/>
      <c r="G15" s="77"/>
      <c r="H15" s="77"/>
      <c r="I15" s="77"/>
      <c r="J15" s="77"/>
      <c r="K15" s="77"/>
      <c r="L15" s="77"/>
      <c r="M15" s="77"/>
      <c r="N15" s="77"/>
    </row>
    <row r="16" spans="1:49" s="50" customFormat="1" ht="75" x14ac:dyDescent="0.25">
      <c r="B16" s="186"/>
      <c r="C16" s="12" t="str">
        <f>CONCATENATE("List all ",D6," CCS Direct Service Positions")</f>
        <v>List all Registered Nurse CCS Direct Service Positions</v>
      </c>
      <c r="D16" s="12" t="s">
        <v>210</v>
      </c>
      <c r="E16" s="12" t="s">
        <v>220</v>
      </c>
      <c r="F16" s="12" t="s">
        <v>221</v>
      </c>
      <c r="G16" s="12" t="s">
        <v>227</v>
      </c>
      <c r="H16" s="12" t="s">
        <v>222</v>
      </c>
      <c r="I16" s="12" t="s">
        <v>223</v>
      </c>
      <c r="J16" s="12" t="s">
        <v>224</v>
      </c>
      <c r="K16" s="12" t="s">
        <v>225</v>
      </c>
      <c r="L16" s="12" t="s">
        <v>228</v>
      </c>
      <c r="M16" s="117" t="s">
        <v>131</v>
      </c>
      <c r="N16" s="185" t="s">
        <v>101</v>
      </c>
      <c r="P16" s="88" t="s">
        <v>16</v>
      </c>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row>
    <row r="17" spans="1:49" ht="18" customHeight="1" x14ac:dyDescent="0.25">
      <c r="B17" s="77"/>
      <c r="C17" s="10"/>
      <c r="D17" s="16"/>
      <c r="E17" s="9"/>
      <c r="F17" s="3" t="str">
        <f>IF(C17&gt;0,E17*52,"")</f>
        <v/>
      </c>
      <c r="G17" s="18" t="str">
        <f>IF(C17&gt;0,D17*E17*52,"")</f>
        <v/>
      </c>
      <c r="H17" s="16"/>
      <c r="I17" s="16"/>
      <c r="J17" s="9"/>
      <c r="K17" s="3" t="str">
        <f t="shared" ref="K17:K30" si="0">IF(C17&gt;0,J17*52,"")</f>
        <v/>
      </c>
      <c r="L17" s="18" t="str">
        <f>IF(C17&gt;0,(G17+H17+I17)*P17,"")</f>
        <v/>
      </c>
      <c r="M17"/>
      <c r="N17" s="184" t="s">
        <v>144</v>
      </c>
      <c r="P17" s="89" t="e">
        <f t="shared" ref="P17:P30" si="1">IF(K17=0,"",K17/F17)</f>
        <v>#VALUE!</v>
      </c>
      <c r="AW17" s="41"/>
    </row>
    <row r="18" spans="1:49" ht="18" customHeight="1" x14ac:dyDescent="0.25">
      <c r="B18" s="77"/>
      <c r="C18" s="10"/>
      <c r="D18" s="16"/>
      <c r="E18" s="9"/>
      <c r="F18" s="3" t="str">
        <f t="shared" ref="F18:F30" si="2">IF(C18&gt;0,E18*52,"")</f>
        <v/>
      </c>
      <c r="G18" s="18" t="str">
        <f t="shared" ref="G18:G30" si="3">IF(C18&gt;0,D18*E18*52,"")</f>
        <v/>
      </c>
      <c r="H18" s="16"/>
      <c r="I18" s="16"/>
      <c r="J18" s="9"/>
      <c r="K18" s="3" t="str">
        <f t="shared" si="0"/>
        <v/>
      </c>
      <c r="L18" s="18" t="str">
        <f t="shared" ref="L18:L30" si="4">IF(C18&gt;0,(G18+H18+I18)*P18,"")</f>
        <v/>
      </c>
      <c r="M18"/>
      <c r="N18" s="138"/>
      <c r="O18" s="5"/>
      <c r="P18" s="89" t="e">
        <f t="shared" si="1"/>
        <v>#VALUE!</v>
      </c>
      <c r="AW18" s="41"/>
    </row>
    <row r="19" spans="1:49" ht="18" customHeight="1" x14ac:dyDescent="0.25">
      <c r="B19" s="77"/>
      <c r="C19" s="10"/>
      <c r="D19" s="16"/>
      <c r="E19" s="9"/>
      <c r="F19" s="3" t="str">
        <f t="shared" si="2"/>
        <v/>
      </c>
      <c r="G19" s="18" t="str">
        <f t="shared" si="3"/>
        <v/>
      </c>
      <c r="H19" s="16"/>
      <c r="I19" s="16"/>
      <c r="J19" s="9"/>
      <c r="K19" s="3" t="str">
        <f t="shared" si="0"/>
        <v/>
      </c>
      <c r="L19" s="18" t="str">
        <f t="shared" si="4"/>
        <v/>
      </c>
      <c r="M19"/>
      <c r="N19" s="113"/>
      <c r="O19" s="5"/>
      <c r="P19" s="89" t="e">
        <f t="shared" si="1"/>
        <v>#VALUE!</v>
      </c>
      <c r="AW19" s="41"/>
    </row>
    <row r="20" spans="1:49" ht="18" customHeight="1" x14ac:dyDescent="0.25">
      <c r="B20" s="77"/>
      <c r="C20" s="10"/>
      <c r="D20" s="16"/>
      <c r="E20" s="9"/>
      <c r="F20" s="3" t="str">
        <f t="shared" si="2"/>
        <v/>
      </c>
      <c r="G20" s="18" t="str">
        <f t="shared" si="3"/>
        <v/>
      </c>
      <c r="H20" s="16"/>
      <c r="I20" s="16"/>
      <c r="J20" s="9"/>
      <c r="K20" s="3" t="str">
        <f t="shared" si="0"/>
        <v/>
      </c>
      <c r="L20" s="18" t="str">
        <f t="shared" si="4"/>
        <v/>
      </c>
      <c r="M20"/>
      <c r="N20" s="113"/>
      <c r="O20" s="5"/>
      <c r="P20" s="89" t="e">
        <f t="shared" si="1"/>
        <v>#VALUE!</v>
      </c>
      <c r="AW20" s="41"/>
    </row>
    <row r="21" spans="1:49" ht="18" customHeight="1" x14ac:dyDescent="0.25">
      <c r="B21" s="77"/>
      <c r="C21" s="10"/>
      <c r="D21" s="16"/>
      <c r="E21" s="9"/>
      <c r="F21" s="3" t="str">
        <f t="shared" si="2"/>
        <v/>
      </c>
      <c r="G21" s="18" t="str">
        <f t="shared" si="3"/>
        <v/>
      </c>
      <c r="H21" s="16"/>
      <c r="I21" s="16"/>
      <c r="J21" s="9"/>
      <c r="K21" s="3" t="str">
        <f t="shared" si="0"/>
        <v/>
      </c>
      <c r="L21" s="18" t="str">
        <f t="shared" si="4"/>
        <v/>
      </c>
      <c r="M21"/>
      <c r="N21" s="113"/>
      <c r="O21" s="5"/>
      <c r="P21" s="89" t="e">
        <f t="shared" si="1"/>
        <v>#VALUE!</v>
      </c>
      <c r="AW21" s="41"/>
    </row>
    <row r="22" spans="1:49" ht="18" customHeight="1" x14ac:dyDescent="0.25">
      <c r="B22" s="77"/>
      <c r="C22" s="10"/>
      <c r="D22" s="16"/>
      <c r="E22" s="9"/>
      <c r="F22" s="3" t="str">
        <f t="shared" si="2"/>
        <v/>
      </c>
      <c r="G22" s="18" t="str">
        <f t="shared" si="3"/>
        <v/>
      </c>
      <c r="H22" s="16"/>
      <c r="I22" s="16"/>
      <c r="J22" s="9"/>
      <c r="K22" s="3" t="str">
        <f t="shared" si="0"/>
        <v/>
      </c>
      <c r="L22" s="18" t="str">
        <f t="shared" si="4"/>
        <v/>
      </c>
      <c r="M22"/>
      <c r="N22" s="113"/>
      <c r="O22" s="5"/>
      <c r="P22" s="89" t="e">
        <f t="shared" si="1"/>
        <v>#VALUE!</v>
      </c>
      <c r="AW22" s="41"/>
    </row>
    <row r="23" spans="1:49" ht="18" customHeight="1" x14ac:dyDescent="0.25">
      <c r="B23" s="77"/>
      <c r="C23" s="10"/>
      <c r="D23" s="16"/>
      <c r="E23" s="9"/>
      <c r="F23" s="3" t="str">
        <f t="shared" si="2"/>
        <v/>
      </c>
      <c r="G23" s="18" t="str">
        <f t="shared" si="3"/>
        <v/>
      </c>
      <c r="H23" s="16"/>
      <c r="I23" s="16"/>
      <c r="J23" s="9"/>
      <c r="K23" s="3" t="str">
        <f t="shared" si="0"/>
        <v/>
      </c>
      <c r="L23" s="18" t="str">
        <f t="shared" si="4"/>
        <v/>
      </c>
      <c r="M23"/>
      <c r="N23" s="113"/>
      <c r="O23" s="5"/>
      <c r="P23" s="89" t="e">
        <f t="shared" si="1"/>
        <v>#VALUE!</v>
      </c>
      <c r="AW23" s="41"/>
    </row>
    <row r="24" spans="1:49" ht="18" customHeight="1" x14ac:dyDescent="0.25">
      <c r="B24" s="77"/>
      <c r="C24" s="10"/>
      <c r="D24" s="16"/>
      <c r="E24" s="9"/>
      <c r="F24" s="3" t="str">
        <f t="shared" si="2"/>
        <v/>
      </c>
      <c r="G24" s="18" t="str">
        <f t="shared" si="3"/>
        <v/>
      </c>
      <c r="H24" s="16"/>
      <c r="I24" s="16"/>
      <c r="J24" s="9"/>
      <c r="K24" s="3" t="str">
        <f t="shared" si="0"/>
        <v/>
      </c>
      <c r="L24" s="18" t="str">
        <f t="shared" si="4"/>
        <v/>
      </c>
      <c r="M24"/>
      <c r="N24" s="113"/>
      <c r="O24" s="5"/>
      <c r="P24" s="89" t="e">
        <f t="shared" si="1"/>
        <v>#VALUE!</v>
      </c>
      <c r="AW24" s="41"/>
    </row>
    <row r="25" spans="1:49" ht="18" customHeight="1" x14ac:dyDescent="0.25">
      <c r="B25" s="77"/>
      <c r="C25" s="10"/>
      <c r="D25" s="16"/>
      <c r="E25" s="9"/>
      <c r="F25" s="3" t="str">
        <f t="shared" si="2"/>
        <v/>
      </c>
      <c r="G25" s="18" t="str">
        <f t="shared" si="3"/>
        <v/>
      </c>
      <c r="H25" s="16"/>
      <c r="I25" s="16"/>
      <c r="J25" s="9"/>
      <c r="K25" s="3" t="str">
        <f t="shared" si="0"/>
        <v/>
      </c>
      <c r="L25" s="18" t="str">
        <f t="shared" si="4"/>
        <v/>
      </c>
      <c r="M25"/>
      <c r="N25" s="113"/>
      <c r="O25" s="5"/>
      <c r="P25" s="89" t="e">
        <f t="shared" si="1"/>
        <v>#VALUE!</v>
      </c>
      <c r="AW25" s="41"/>
    </row>
    <row r="26" spans="1:49" ht="18" customHeight="1" x14ac:dyDescent="0.25">
      <c r="B26" s="77"/>
      <c r="C26" s="10"/>
      <c r="D26" s="16"/>
      <c r="E26" s="9"/>
      <c r="F26" s="3" t="str">
        <f t="shared" si="2"/>
        <v/>
      </c>
      <c r="G26" s="18" t="str">
        <f t="shared" si="3"/>
        <v/>
      </c>
      <c r="H26" s="16"/>
      <c r="I26" s="16"/>
      <c r="J26" s="9"/>
      <c r="K26" s="3" t="str">
        <f t="shared" si="0"/>
        <v/>
      </c>
      <c r="L26" s="18" t="str">
        <f t="shared" si="4"/>
        <v/>
      </c>
      <c r="M26"/>
      <c r="N26" s="113"/>
      <c r="O26" s="5"/>
      <c r="P26" s="89" t="e">
        <f t="shared" si="1"/>
        <v>#VALUE!</v>
      </c>
      <c r="AW26" s="41"/>
    </row>
    <row r="27" spans="1:49" ht="18" customHeight="1" x14ac:dyDescent="0.25">
      <c r="B27" s="77"/>
      <c r="C27" s="10"/>
      <c r="D27" s="16"/>
      <c r="E27" s="9"/>
      <c r="F27" s="3" t="str">
        <f t="shared" si="2"/>
        <v/>
      </c>
      <c r="G27" s="18" t="str">
        <f t="shared" si="3"/>
        <v/>
      </c>
      <c r="H27" s="16"/>
      <c r="I27" s="16"/>
      <c r="J27" s="9"/>
      <c r="K27" s="3" t="str">
        <f t="shared" si="0"/>
        <v/>
      </c>
      <c r="L27" s="18" t="str">
        <f t="shared" si="4"/>
        <v/>
      </c>
      <c r="M27"/>
      <c r="N27" s="113"/>
      <c r="O27" s="5"/>
      <c r="P27" s="89" t="e">
        <f t="shared" si="1"/>
        <v>#VALUE!</v>
      </c>
      <c r="AW27" s="41"/>
    </row>
    <row r="28" spans="1:49" ht="18" customHeight="1" x14ac:dyDescent="0.25">
      <c r="B28" s="77"/>
      <c r="C28" s="10"/>
      <c r="D28" s="16"/>
      <c r="E28" s="9"/>
      <c r="F28" s="3" t="str">
        <f t="shared" si="2"/>
        <v/>
      </c>
      <c r="G28" s="18" t="str">
        <f t="shared" si="3"/>
        <v/>
      </c>
      <c r="H28" s="16"/>
      <c r="I28" s="16"/>
      <c r="J28" s="9"/>
      <c r="K28" s="3" t="str">
        <f t="shared" si="0"/>
        <v/>
      </c>
      <c r="L28" s="18" t="str">
        <f t="shared" si="4"/>
        <v/>
      </c>
      <c r="M28"/>
      <c r="N28" s="113"/>
      <c r="O28" s="5"/>
      <c r="P28" s="89" t="e">
        <f t="shared" si="1"/>
        <v>#VALUE!</v>
      </c>
      <c r="AW28" s="41"/>
    </row>
    <row r="29" spans="1:49" ht="18" customHeight="1" x14ac:dyDescent="0.25">
      <c r="B29" s="77"/>
      <c r="C29" s="10"/>
      <c r="D29" s="16"/>
      <c r="E29" s="9"/>
      <c r="F29" s="3" t="str">
        <f t="shared" si="2"/>
        <v/>
      </c>
      <c r="G29" s="18" t="str">
        <f t="shared" si="3"/>
        <v/>
      </c>
      <c r="H29" s="16"/>
      <c r="I29" s="16"/>
      <c r="J29" s="9"/>
      <c r="K29" s="3" t="str">
        <f t="shared" si="0"/>
        <v/>
      </c>
      <c r="L29" s="18" t="str">
        <f t="shared" si="4"/>
        <v/>
      </c>
      <c r="N29" s="113"/>
      <c r="O29" s="5"/>
      <c r="P29" s="89" t="e">
        <f t="shared" si="1"/>
        <v>#VALUE!</v>
      </c>
      <c r="AW29" s="41"/>
    </row>
    <row r="30" spans="1:49" ht="18" customHeight="1" thickBot="1" x14ac:dyDescent="0.3">
      <c r="B30" s="77"/>
      <c r="C30" s="10"/>
      <c r="D30" s="16"/>
      <c r="E30" s="9"/>
      <c r="F30" s="3" t="str">
        <f t="shared" si="2"/>
        <v/>
      </c>
      <c r="G30" s="18" t="str">
        <f t="shared" si="3"/>
        <v/>
      </c>
      <c r="H30" s="16"/>
      <c r="I30" s="16"/>
      <c r="J30" s="9"/>
      <c r="K30" s="3" t="str">
        <f t="shared" si="0"/>
        <v/>
      </c>
      <c r="L30" s="18" t="str">
        <f t="shared" si="4"/>
        <v/>
      </c>
      <c r="O30" s="5"/>
      <c r="P30" s="89" t="e">
        <f t="shared" si="1"/>
        <v>#VALUE!</v>
      </c>
      <c r="AW30" s="41"/>
    </row>
    <row r="31" spans="1:49" ht="15.75" thickBot="1" x14ac:dyDescent="0.3">
      <c r="B31" s="77"/>
      <c r="C31" s="77"/>
      <c r="D31" s="95"/>
      <c r="E31" s="52">
        <f t="shared" ref="E31:K31" si="5">SUM(E17:E30)</f>
        <v>0</v>
      </c>
      <c r="F31" s="52">
        <f t="shared" si="5"/>
        <v>0</v>
      </c>
      <c r="G31" s="18">
        <f t="shared" si="5"/>
        <v>0</v>
      </c>
      <c r="H31" s="53">
        <f t="shared" si="5"/>
        <v>0</v>
      </c>
      <c r="I31" s="53">
        <f t="shared" si="5"/>
        <v>0</v>
      </c>
      <c r="J31" s="52">
        <f>SUM(J17:J30)</f>
        <v>0</v>
      </c>
      <c r="K31" s="52">
        <f t="shared" si="5"/>
        <v>0</v>
      </c>
      <c r="L31" s="54">
        <f>SUM(L17:L30)</f>
        <v>0</v>
      </c>
      <c r="O31" s="5"/>
      <c r="P31" s="90"/>
      <c r="AW31" s="41"/>
    </row>
    <row r="32" spans="1:49" s="41" customFormat="1" ht="10.9" customHeight="1" x14ac:dyDescent="0.25">
      <c r="A32" s="5"/>
      <c r="B32" s="77"/>
      <c r="C32" s="5"/>
      <c r="D32" s="5"/>
      <c r="E32" s="5"/>
      <c r="F32" s="5"/>
      <c r="G32" s="5"/>
      <c r="H32" s="5"/>
      <c r="I32" s="5"/>
      <c r="J32" s="5"/>
      <c r="K32" s="5"/>
      <c r="L32" s="5"/>
      <c r="M32" s="5"/>
      <c r="N32" s="5"/>
    </row>
    <row r="33" spans="1:12" s="41" customFormat="1" ht="18.600000000000001" customHeight="1" x14ac:dyDescent="0.25">
      <c r="A33" s="26"/>
      <c r="B33" s="255" t="s">
        <v>115</v>
      </c>
      <c r="C33" s="255"/>
      <c r="D33" s="255"/>
      <c r="E33" s="255"/>
      <c r="F33" s="255"/>
      <c r="G33" s="255"/>
      <c r="H33" s="255"/>
      <c r="I33" s="255"/>
      <c r="J33" s="255"/>
      <c r="K33" s="255"/>
      <c r="L33" s="255"/>
    </row>
    <row r="34" spans="1:12" s="41" customFormat="1" ht="22.15" customHeight="1" x14ac:dyDescent="0.25">
      <c r="A34" s="141"/>
      <c r="B34" s="76"/>
      <c r="C34" s="256" t="s">
        <v>69</v>
      </c>
      <c r="D34" s="256"/>
      <c r="E34" s="256"/>
      <c r="F34" s="256"/>
      <c r="G34" s="256"/>
      <c r="H34" s="256"/>
      <c r="I34" s="256"/>
      <c r="J34" s="256"/>
      <c r="K34" s="256"/>
      <c r="L34" s="27"/>
    </row>
    <row r="35" spans="1:12" s="41" customFormat="1" ht="22.15" customHeight="1" x14ac:dyDescent="0.25">
      <c r="A35" s="26"/>
      <c r="B35" s="76"/>
      <c r="C35" s="257" t="s">
        <v>64</v>
      </c>
      <c r="D35" s="257"/>
      <c r="E35" s="258" t="str">
        <f>D8</f>
        <v/>
      </c>
      <c r="F35" s="258"/>
      <c r="G35" s="258"/>
      <c r="H35" s="28"/>
      <c r="I35" s="28"/>
      <c r="J35" s="28"/>
      <c r="K35" s="29"/>
    </row>
    <row r="36" spans="1:12" s="41" customFormat="1" ht="64.150000000000006" customHeight="1" x14ac:dyDescent="0.25">
      <c r="A36" s="26"/>
      <c r="B36" s="76"/>
      <c r="C36" s="12" t="str">
        <f>CONCATENATE("List all ",D6," CCS Direct Service Positions")</f>
        <v>List all Registered Nurse CCS Direct Service Positions</v>
      </c>
      <c r="D36" s="111" t="s">
        <v>194</v>
      </c>
      <c r="E36" s="111" t="s">
        <v>107</v>
      </c>
      <c r="F36" s="111" t="s">
        <v>195</v>
      </c>
      <c r="G36" s="111" t="s">
        <v>110</v>
      </c>
      <c r="H36" s="111" t="s">
        <v>111</v>
      </c>
      <c r="I36" s="111" t="s">
        <v>196</v>
      </c>
      <c r="J36" s="111" t="s">
        <v>197</v>
      </c>
      <c r="K36" s="12" t="s">
        <v>14</v>
      </c>
    </row>
    <row r="37" spans="1:12" s="41" customFormat="1" ht="19.149999999999999" customHeight="1" x14ac:dyDescent="0.25">
      <c r="A37" s="26"/>
      <c r="B37" s="76"/>
      <c r="C37" s="30" t="str">
        <f t="shared" ref="C37:C50" si="6">IF(C17&gt;0,C17,"")</f>
        <v/>
      </c>
      <c r="D37" s="23"/>
      <c r="E37" s="96" t="str">
        <f t="shared" ref="E37:E50" si="7">IF(C17&gt;0,D37*(K17/F17),"")</f>
        <v/>
      </c>
      <c r="F37" s="23"/>
      <c r="G37" s="96" t="str">
        <f t="shared" ref="G37:G50" si="8">IF(C17&gt;0,F37*(K17/F17),"")</f>
        <v/>
      </c>
      <c r="H37" s="31" t="str">
        <f t="shared" ref="H37:H50" si="9">IF(C17&gt;0,30*(F17/8)/60/(2080/K17),"")</f>
        <v/>
      </c>
      <c r="I37" s="23"/>
      <c r="J37" s="23"/>
      <c r="K37" s="32" t="str">
        <f t="shared" ref="K37:K50" si="10">IF(C17&gt;0,(K17-E37-G37-H37-I37-J37)/K17,"")</f>
        <v/>
      </c>
    </row>
    <row r="38" spans="1:12" s="41" customFormat="1" ht="19.149999999999999" customHeight="1" x14ac:dyDescent="0.25">
      <c r="A38" s="26"/>
      <c r="B38" s="76"/>
      <c r="C38" s="30" t="str">
        <f t="shared" si="6"/>
        <v/>
      </c>
      <c r="D38" s="23"/>
      <c r="E38" s="96" t="str">
        <f t="shared" si="7"/>
        <v/>
      </c>
      <c r="F38" s="23"/>
      <c r="G38" s="96" t="str">
        <f t="shared" si="8"/>
        <v/>
      </c>
      <c r="H38" s="31" t="str">
        <f t="shared" si="9"/>
        <v/>
      </c>
      <c r="I38" s="23"/>
      <c r="J38" s="23"/>
      <c r="K38" s="32" t="str">
        <f t="shared" si="10"/>
        <v/>
      </c>
    </row>
    <row r="39" spans="1:12" s="41" customFormat="1" ht="19.149999999999999" customHeight="1" x14ac:dyDescent="0.25">
      <c r="A39" s="26"/>
      <c r="B39" s="76"/>
      <c r="C39" s="30" t="str">
        <f t="shared" si="6"/>
        <v/>
      </c>
      <c r="D39" s="23"/>
      <c r="E39" s="96" t="str">
        <f t="shared" si="7"/>
        <v/>
      </c>
      <c r="F39" s="23"/>
      <c r="G39" s="96" t="str">
        <f t="shared" si="8"/>
        <v/>
      </c>
      <c r="H39" s="31" t="str">
        <f t="shared" si="9"/>
        <v/>
      </c>
      <c r="I39" s="23"/>
      <c r="J39" s="23"/>
      <c r="K39" s="32" t="str">
        <f t="shared" si="10"/>
        <v/>
      </c>
    </row>
    <row r="40" spans="1:12" s="41" customFormat="1" ht="19.149999999999999" customHeight="1" x14ac:dyDescent="0.25">
      <c r="A40" s="26"/>
      <c r="B40" s="76"/>
      <c r="C40" s="30" t="str">
        <f t="shared" si="6"/>
        <v/>
      </c>
      <c r="D40" s="23"/>
      <c r="E40" s="96" t="str">
        <f t="shared" si="7"/>
        <v/>
      </c>
      <c r="F40" s="23"/>
      <c r="G40" s="96" t="str">
        <f t="shared" si="8"/>
        <v/>
      </c>
      <c r="H40" s="31" t="str">
        <f t="shared" si="9"/>
        <v/>
      </c>
      <c r="I40" s="23"/>
      <c r="J40" s="23"/>
      <c r="K40" s="32" t="str">
        <f t="shared" si="10"/>
        <v/>
      </c>
    </row>
    <row r="41" spans="1:12" s="41" customFormat="1" ht="19.149999999999999" customHeight="1" x14ac:dyDescent="0.25">
      <c r="A41" s="26"/>
      <c r="B41" s="76"/>
      <c r="C41" s="30" t="str">
        <f t="shared" si="6"/>
        <v/>
      </c>
      <c r="D41" s="23"/>
      <c r="E41" s="96" t="str">
        <f t="shared" si="7"/>
        <v/>
      </c>
      <c r="F41" s="23"/>
      <c r="G41" s="96" t="str">
        <f t="shared" si="8"/>
        <v/>
      </c>
      <c r="H41" s="31" t="str">
        <f t="shared" si="9"/>
        <v/>
      </c>
      <c r="I41" s="23"/>
      <c r="J41" s="23"/>
      <c r="K41" s="32" t="str">
        <f t="shared" si="10"/>
        <v/>
      </c>
    </row>
    <row r="42" spans="1:12" s="41" customFormat="1" ht="19.149999999999999" customHeight="1" x14ac:dyDescent="0.25">
      <c r="A42" s="26"/>
      <c r="B42" s="76"/>
      <c r="C42" s="30" t="str">
        <f t="shared" si="6"/>
        <v/>
      </c>
      <c r="D42" s="23"/>
      <c r="E42" s="96" t="str">
        <f t="shared" si="7"/>
        <v/>
      </c>
      <c r="F42" s="23"/>
      <c r="G42" s="96" t="str">
        <f t="shared" si="8"/>
        <v/>
      </c>
      <c r="H42" s="31" t="str">
        <f t="shared" si="9"/>
        <v/>
      </c>
      <c r="I42" s="23"/>
      <c r="J42" s="23"/>
      <c r="K42" s="32" t="str">
        <f t="shared" si="10"/>
        <v/>
      </c>
    </row>
    <row r="43" spans="1:12" s="41" customFormat="1" ht="19.149999999999999" customHeight="1" x14ac:dyDescent="0.25">
      <c r="A43" s="26"/>
      <c r="B43" s="76"/>
      <c r="C43" s="30" t="str">
        <f t="shared" si="6"/>
        <v/>
      </c>
      <c r="D43" s="23"/>
      <c r="E43" s="96" t="str">
        <f t="shared" si="7"/>
        <v/>
      </c>
      <c r="F43" s="23"/>
      <c r="G43" s="96" t="str">
        <f t="shared" si="8"/>
        <v/>
      </c>
      <c r="H43" s="31" t="str">
        <f t="shared" si="9"/>
        <v/>
      </c>
      <c r="I43" s="23"/>
      <c r="J43" s="23"/>
      <c r="K43" s="32" t="str">
        <f t="shared" si="10"/>
        <v/>
      </c>
    </row>
    <row r="44" spans="1:12" s="41" customFormat="1" ht="19.149999999999999" customHeight="1" x14ac:dyDescent="0.25">
      <c r="A44" s="26"/>
      <c r="B44" s="76"/>
      <c r="C44" s="30" t="str">
        <f t="shared" si="6"/>
        <v/>
      </c>
      <c r="D44" s="23"/>
      <c r="E44" s="96" t="str">
        <f t="shared" si="7"/>
        <v/>
      </c>
      <c r="F44" s="23"/>
      <c r="G44" s="96" t="str">
        <f t="shared" si="8"/>
        <v/>
      </c>
      <c r="H44" s="31" t="str">
        <f t="shared" si="9"/>
        <v/>
      </c>
      <c r="I44" s="23"/>
      <c r="J44" s="23"/>
      <c r="K44" s="32" t="str">
        <f t="shared" si="10"/>
        <v/>
      </c>
    </row>
    <row r="45" spans="1:12" s="41" customFormat="1" ht="19.149999999999999" customHeight="1" x14ac:dyDescent="0.25">
      <c r="A45" s="26"/>
      <c r="B45" s="76"/>
      <c r="C45" s="30" t="str">
        <f t="shared" si="6"/>
        <v/>
      </c>
      <c r="D45" s="23"/>
      <c r="E45" s="96" t="str">
        <f t="shared" si="7"/>
        <v/>
      </c>
      <c r="F45" s="23"/>
      <c r="G45" s="96" t="str">
        <f t="shared" si="8"/>
        <v/>
      </c>
      <c r="H45" s="31" t="str">
        <f t="shared" si="9"/>
        <v/>
      </c>
      <c r="I45" s="23"/>
      <c r="J45" s="23"/>
      <c r="K45" s="32" t="str">
        <f t="shared" si="10"/>
        <v/>
      </c>
    </row>
    <row r="46" spans="1:12" s="41" customFormat="1" ht="19.149999999999999" customHeight="1" x14ac:dyDescent="0.25">
      <c r="A46" s="26"/>
      <c r="B46" s="76"/>
      <c r="C46" s="30" t="str">
        <f t="shared" si="6"/>
        <v/>
      </c>
      <c r="D46" s="23"/>
      <c r="E46" s="96" t="str">
        <f t="shared" si="7"/>
        <v/>
      </c>
      <c r="F46" s="23"/>
      <c r="G46" s="96" t="str">
        <f t="shared" si="8"/>
        <v/>
      </c>
      <c r="H46" s="31" t="str">
        <f t="shared" si="9"/>
        <v/>
      </c>
      <c r="I46" s="23"/>
      <c r="J46" s="23"/>
      <c r="K46" s="32" t="str">
        <f t="shared" si="10"/>
        <v/>
      </c>
    </row>
    <row r="47" spans="1:12" s="41" customFormat="1" ht="19.149999999999999" customHeight="1" x14ac:dyDescent="0.25">
      <c r="A47" s="26"/>
      <c r="B47" s="76"/>
      <c r="C47" s="30" t="str">
        <f t="shared" si="6"/>
        <v/>
      </c>
      <c r="D47" s="23"/>
      <c r="E47" s="96" t="str">
        <f t="shared" si="7"/>
        <v/>
      </c>
      <c r="F47" s="23"/>
      <c r="G47" s="96" t="str">
        <f t="shared" si="8"/>
        <v/>
      </c>
      <c r="H47" s="31" t="str">
        <f t="shared" si="9"/>
        <v/>
      </c>
      <c r="I47" s="23"/>
      <c r="J47" s="23"/>
      <c r="K47" s="32" t="str">
        <f t="shared" si="10"/>
        <v/>
      </c>
    </row>
    <row r="48" spans="1:12" s="41" customFormat="1" ht="19.149999999999999" customHeight="1" x14ac:dyDescent="0.25">
      <c r="A48" s="37"/>
      <c r="B48" s="76"/>
      <c r="C48" s="30" t="str">
        <f t="shared" si="6"/>
        <v/>
      </c>
      <c r="D48" s="23"/>
      <c r="E48" s="96" t="str">
        <f t="shared" si="7"/>
        <v/>
      </c>
      <c r="F48" s="23"/>
      <c r="G48" s="96" t="str">
        <f t="shared" si="8"/>
        <v/>
      </c>
      <c r="H48" s="31" t="str">
        <f t="shared" si="9"/>
        <v/>
      </c>
      <c r="I48" s="23"/>
      <c r="J48" s="23"/>
      <c r="K48" s="32" t="str">
        <f t="shared" si="10"/>
        <v/>
      </c>
    </row>
    <row r="49" spans="1:14" s="41" customFormat="1" ht="19.149999999999999" customHeight="1" x14ac:dyDescent="0.25">
      <c r="A49" s="37"/>
      <c r="B49" s="76"/>
      <c r="C49" s="30" t="str">
        <f t="shared" si="6"/>
        <v/>
      </c>
      <c r="D49" s="23"/>
      <c r="E49" s="96" t="str">
        <f t="shared" si="7"/>
        <v/>
      </c>
      <c r="F49" s="23"/>
      <c r="G49" s="96" t="str">
        <f t="shared" si="8"/>
        <v/>
      </c>
      <c r="H49" s="31" t="str">
        <f t="shared" si="9"/>
        <v/>
      </c>
      <c r="I49" s="23"/>
      <c r="J49" s="23"/>
      <c r="K49" s="32" t="str">
        <f t="shared" si="10"/>
        <v/>
      </c>
    </row>
    <row r="50" spans="1:14" s="41" customFormat="1" ht="19.149999999999999" customHeight="1" x14ac:dyDescent="0.25">
      <c r="A50" s="37"/>
      <c r="B50" s="76"/>
      <c r="C50" s="30" t="str">
        <f t="shared" si="6"/>
        <v/>
      </c>
      <c r="D50" s="23"/>
      <c r="E50" s="96" t="str">
        <f t="shared" si="7"/>
        <v/>
      </c>
      <c r="F50" s="23"/>
      <c r="G50" s="96" t="str">
        <f t="shared" si="8"/>
        <v/>
      </c>
      <c r="H50" s="31" t="str">
        <f t="shared" si="9"/>
        <v/>
      </c>
      <c r="I50" s="23"/>
      <c r="J50" s="23"/>
      <c r="K50" s="32" t="str">
        <f t="shared" si="10"/>
        <v/>
      </c>
    </row>
    <row r="51" spans="1:14" s="41" customFormat="1" ht="19.149999999999999" customHeight="1" x14ac:dyDescent="0.25">
      <c r="A51" s="37"/>
      <c r="B51" s="94"/>
      <c r="C51" s="33"/>
      <c r="D51" s="3">
        <f>SUM(D37:D50)</f>
        <v>0</v>
      </c>
      <c r="E51" s="52">
        <f>SUM(E37:E50)</f>
        <v>0</v>
      </c>
      <c r="F51" s="3">
        <f t="shared" ref="F51:J51" si="11">SUM(F37:F50)</f>
        <v>0</v>
      </c>
      <c r="G51" s="52">
        <f t="shared" si="11"/>
        <v>0</v>
      </c>
      <c r="H51" s="3">
        <f t="shared" si="11"/>
        <v>0</v>
      </c>
      <c r="I51" s="3">
        <f t="shared" si="11"/>
        <v>0</v>
      </c>
      <c r="J51" s="3">
        <f t="shared" si="11"/>
        <v>0</v>
      </c>
      <c r="K51" s="34" t="str">
        <f>IF(C17&gt;0,AVERAGE(K37:K50),"")</f>
        <v/>
      </c>
    </row>
    <row r="52" spans="1:14" s="41" customFormat="1" ht="17.45" customHeight="1" x14ac:dyDescent="0.3">
      <c r="A52" s="5"/>
      <c r="B52" s="77"/>
      <c r="C52" s="35"/>
      <c r="D52" s="35"/>
      <c r="E52" s="25"/>
      <c r="F52" s="25"/>
      <c r="G52" s="25"/>
      <c r="H52" s="25"/>
      <c r="I52" s="25"/>
      <c r="J52" s="25"/>
      <c r="K52" s="25"/>
      <c r="L52" s="25"/>
    </row>
    <row r="53" spans="1:14" s="41" customFormat="1" ht="17.45" customHeight="1" x14ac:dyDescent="0.25">
      <c r="B53" s="76"/>
      <c r="D53" s="85"/>
      <c r="E53" s="85"/>
      <c r="F53" s="85"/>
      <c r="G53" s="85"/>
      <c r="H53" s="85"/>
      <c r="I53" s="85"/>
      <c r="J53" s="85"/>
      <c r="K53" s="85" t="s">
        <v>66</v>
      </c>
      <c r="L53" s="36" t="str">
        <f>IF(C17&gt;0,1-K51,"")</f>
        <v/>
      </c>
    </row>
    <row r="54" spans="1:14" s="41" customFormat="1" ht="17.45" customHeight="1" x14ac:dyDescent="0.25">
      <c r="B54" s="76"/>
      <c r="D54" s="85"/>
      <c r="E54" s="85"/>
      <c r="F54" s="85"/>
      <c r="G54" s="85"/>
      <c r="H54" s="85"/>
      <c r="I54" s="85"/>
      <c r="J54" s="85"/>
      <c r="K54" s="85" t="s">
        <v>63</v>
      </c>
      <c r="L54" s="97" t="str">
        <f>IF(C17&gt;0,K51*K31,"")</f>
        <v/>
      </c>
    </row>
    <row r="55" spans="1:14" s="41" customFormat="1" ht="10.9" customHeight="1" thickBot="1" x14ac:dyDescent="0.3">
      <c r="B55" s="76"/>
      <c r="N55" s="5"/>
    </row>
    <row r="56" spans="1:14" s="41" customFormat="1" ht="28.9" customHeight="1" thickBot="1" x14ac:dyDescent="0.3">
      <c r="B56" s="77"/>
      <c r="C56" s="70"/>
      <c r="D56" s="87"/>
      <c r="E56" s="98" t="s">
        <v>71</v>
      </c>
      <c r="F56" s="99" t="str">
        <f>IF(L31&lt;&gt;0,L31+'Program and Overhead Costs'!I53,"")</f>
        <v/>
      </c>
      <c r="G56" s="259" t="s">
        <v>151</v>
      </c>
      <c r="H56" s="260"/>
      <c r="I56" s="260"/>
      <c r="J56" s="260"/>
      <c r="K56" s="260"/>
      <c r="L56" s="59"/>
      <c r="M56" s="5"/>
      <c r="N56" s="5"/>
    </row>
    <row r="57" spans="1:14" s="41" customFormat="1" ht="6.6" customHeight="1" thickBot="1" x14ac:dyDescent="0.3">
      <c r="B57" s="77"/>
      <c r="C57" s="78"/>
      <c r="D57" s="78"/>
      <c r="E57" s="79"/>
      <c r="F57" s="59"/>
      <c r="G57" s="59"/>
      <c r="H57" s="59"/>
      <c r="I57" s="59"/>
      <c r="J57" s="59"/>
      <c r="K57" s="59"/>
      <c r="L57" s="59"/>
      <c r="N57" s="5"/>
    </row>
    <row r="58" spans="1:14" s="41" customFormat="1" ht="34.9" customHeight="1" thickBot="1" x14ac:dyDescent="0.3">
      <c r="B58" s="77"/>
      <c r="C58" s="251" t="str">
        <f>CONCATENATE("HOURLY RATE FOR PROGRAM BILLABLE TIME* for ",CHAR(10),D6," staff:")</f>
        <v>HOURLY RATE FOR PROGRAM BILLABLE TIME* for 
Registered Nurse staff:</v>
      </c>
      <c r="D58" s="251"/>
      <c r="E58" s="251"/>
      <c r="F58" s="22" t="str">
        <f>IF(C17&gt;0,F56/L54,"")</f>
        <v/>
      </c>
      <c r="G58" s="253" t="s">
        <v>72</v>
      </c>
      <c r="H58" s="254"/>
      <c r="I58" s="254"/>
      <c r="J58" s="254"/>
      <c r="K58" s="254"/>
      <c r="L58" s="254"/>
      <c r="M58" s="117" t="s">
        <v>131</v>
      </c>
      <c r="N58" s="185" t="s">
        <v>101</v>
      </c>
    </row>
    <row r="59" spans="1:14" s="41" customFormat="1" ht="15.6" customHeight="1" x14ac:dyDescent="0.25">
      <c r="B59" s="77"/>
      <c r="C59" s="250" t="s">
        <v>198</v>
      </c>
      <c r="D59" s="250"/>
      <c r="E59" s="250"/>
      <c r="F59" s="250"/>
      <c r="G59" s="250"/>
      <c r="H59" s="250"/>
      <c r="I59" s="250"/>
      <c r="J59" s="250"/>
      <c r="K59" s="250"/>
      <c r="L59" s="250"/>
      <c r="M59"/>
      <c r="N59" s="184" t="s">
        <v>144</v>
      </c>
    </row>
    <row r="60" spans="1:14" s="41" customFormat="1" x14ac:dyDescent="0.25">
      <c r="B60" s="76"/>
    </row>
    <row r="61" spans="1:14" s="41" customFormat="1" x14ac:dyDescent="0.25">
      <c r="B61" s="76"/>
    </row>
    <row r="62" spans="1:14" s="41" customFormat="1" x14ac:dyDescent="0.25">
      <c r="B62" s="76"/>
    </row>
    <row r="63" spans="1:14" s="41" customFormat="1" x14ac:dyDescent="0.25">
      <c r="B63" s="76"/>
    </row>
    <row r="64" spans="1:14" s="41" customFormat="1" x14ac:dyDescent="0.25">
      <c r="B64" s="76"/>
    </row>
    <row r="65" spans="2:2" s="41" customFormat="1" x14ac:dyDescent="0.25">
      <c r="B65" s="76"/>
    </row>
    <row r="66" spans="2:2" s="41" customFormat="1" x14ac:dyDescent="0.25">
      <c r="B66" s="76"/>
    </row>
    <row r="67" spans="2:2" s="41" customFormat="1" x14ac:dyDescent="0.25">
      <c r="B67" s="76"/>
    </row>
    <row r="68" spans="2:2" s="41" customFormat="1" x14ac:dyDescent="0.25">
      <c r="B68" s="76"/>
    </row>
    <row r="69" spans="2:2" s="41" customFormat="1" x14ac:dyDescent="0.25">
      <c r="B69" s="76"/>
    </row>
    <row r="70" spans="2:2" s="41" customFormat="1" x14ac:dyDescent="0.25">
      <c r="B70" s="76"/>
    </row>
    <row r="71" spans="2:2" s="41" customFormat="1" x14ac:dyDescent="0.25">
      <c r="B71" s="76"/>
    </row>
    <row r="72" spans="2:2" s="41" customFormat="1" x14ac:dyDescent="0.25">
      <c r="B72" s="76"/>
    </row>
    <row r="73" spans="2:2" s="41" customFormat="1" x14ac:dyDescent="0.25">
      <c r="B73" s="76"/>
    </row>
    <row r="74" spans="2:2" s="41" customFormat="1" x14ac:dyDescent="0.25">
      <c r="B74" s="76"/>
    </row>
    <row r="75" spans="2:2" s="41" customFormat="1" x14ac:dyDescent="0.25">
      <c r="B75" s="76"/>
    </row>
    <row r="76" spans="2:2" s="41" customFormat="1" x14ac:dyDescent="0.25">
      <c r="B76" s="76"/>
    </row>
    <row r="77" spans="2:2" s="41" customFormat="1" x14ac:dyDescent="0.25">
      <c r="B77" s="76"/>
    </row>
    <row r="78" spans="2:2" s="41" customFormat="1" x14ac:dyDescent="0.25">
      <c r="B78" s="76"/>
    </row>
    <row r="79" spans="2:2" s="41" customFormat="1" x14ac:dyDescent="0.25">
      <c r="B79" s="76"/>
    </row>
    <row r="80" spans="2:2" s="41" customFormat="1" x14ac:dyDescent="0.25">
      <c r="B80" s="76"/>
    </row>
    <row r="81" spans="2:2" s="41" customFormat="1" x14ac:dyDescent="0.25">
      <c r="B81" s="76"/>
    </row>
    <row r="82" spans="2:2" s="41" customFormat="1" x14ac:dyDescent="0.25">
      <c r="B82" s="76"/>
    </row>
    <row r="83" spans="2:2" s="41" customFormat="1" x14ac:dyDescent="0.25">
      <c r="B83" s="76"/>
    </row>
    <row r="84" spans="2:2" s="41" customFormat="1" x14ac:dyDescent="0.25">
      <c r="B84" s="76"/>
    </row>
    <row r="85" spans="2:2" s="41" customFormat="1" x14ac:dyDescent="0.25">
      <c r="B85" s="76"/>
    </row>
    <row r="86" spans="2:2" s="41" customFormat="1" x14ac:dyDescent="0.25">
      <c r="B86" s="76"/>
    </row>
    <row r="87" spans="2:2" s="41" customFormat="1" x14ac:dyDescent="0.25">
      <c r="B87" s="76"/>
    </row>
    <row r="88" spans="2:2" s="41" customFormat="1" x14ac:dyDescent="0.25">
      <c r="B88" s="76"/>
    </row>
    <row r="89" spans="2:2" s="41" customFormat="1" x14ac:dyDescent="0.25">
      <c r="B89" s="76"/>
    </row>
    <row r="90" spans="2:2" s="41" customFormat="1" x14ac:dyDescent="0.25">
      <c r="B90" s="76"/>
    </row>
    <row r="91" spans="2:2" s="41" customFormat="1" x14ac:dyDescent="0.25">
      <c r="B91" s="76"/>
    </row>
    <row r="92" spans="2:2" s="41" customFormat="1" x14ac:dyDescent="0.25">
      <c r="B92" s="76"/>
    </row>
    <row r="93" spans="2:2" s="41" customFormat="1" x14ac:dyDescent="0.25">
      <c r="B93" s="76"/>
    </row>
    <row r="94" spans="2:2" s="41" customFormat="1" x14ac:dyDescent="0.25">
      <c r="B94" s="76"/>
    </row>
    <row r="95" spans="2:2" s="41" customFormat="1" x14ac:dyDescent="0.25">
      <c r="B95" s="76"/>
    </row>
  </sheetData>
  <sheetProtection algorithmName="SHA-512" hashValue="Jryc2XOXtY3y24QDlOC3HpNEJM9tnwBICJdhK6KreUYA7dIUB3vuF2Ih4PHHVtm9GKlFkYIWk91eQT702x9D8w==" saltValue="cUnA04HuQoKbNI9P1qGDyA==" spinCount="100000" sheet="1" selectLockedCells="1"/>
  <mergeCells count="14">
    <mergeCell ref="D12:K12"/>
    <mergeCell ref="B3:L3"/>
    <mergeCell ref="D6:H6"/>
    <mergeCell ref="D8:E8"/>
    <mergeCell ref="D9:J9"/>
    <mergeCell ref="D10:G10"/>
    <mergeCell ref="C59:L59"/>
    <mergeCell ref="C58:E58"/>
    <mergeCell ref="G58:L58"/>
    <mergeCell ref="B33:L33"/>
    <mergeCell ref="C34:K34"/>
    <mergeCell ref="C35:D35"/>
    <mergeCell ref="E35:G35"/>
    <mergeCell ref="G56:K56"/>
  </mergeCells>
  <hyperlinks>
    <hyperlink ref="B33:L33" location="Productivity!A1" display="PART 2:  STAFF PRODUCTIVITY " xr:uid="{26E45853-16CA-4C5E-A1CA-F7460FD31069}"/>
    <hyperlink ref="E36" location="Productivity!A1" display="Holiday Hours Allocable to CCS" xr:uid="{396852A6-2387-4A97-AC03-0C01786C2C91}"/>
    <hyperlink ref="G36" location="Productivity!A1" display="PTO Hours Allocable to CCS" xr:uid="{CAD56EF8-D237-46C6-BE66-F97F36903A45}"/>
    <hyperlink ref="H36" location="Productivity!A1" display="Break Hours Allocable to CCS" xr:uid="{619FB458-DA06-4D19-BB63-C0647EDFD8A0}"/>
    <hyperlink ref="I36" location="Productivity!A1" display=" Necessary but Non-Billable CCS-Related Meeting Hours" xr:uid="{449D52D8-47CD-428D-A3D2-7CE6A87C2CE1}"/>
    <hyperlink ref="J36" location="Productivity!A1" display="CCS Orientation and Training Hours" xr:uid="{75606AAF-B048-455C-BACC-67D1C9319C7F}"/>
    <hyperlink ref="F36" location="Productivity!A1" display="PTO Hours" xr:uid="{C7B4006E-6BB3-4892-88D5-B2C5F71A735B}"/>
    <hyperlink ref="D36" location="Productivity!A1" display="Holiday Hours" xr:uid="{A3C9D042-58C0-496E-87D6-50E4A23F329B}"/>
    <hyperlink ref="C12" location="'Service Array'!A1" display="Service Array Item(s):" xr:uid="{2122A0F0-B197-4FD5-ABD1-12CAEA16A5F4}"/>
    <hyperlink ref="B14:D14" location="'Staff DTP'!A1" display="PART 1:  STAFF RELATED DIRECT TO CCS PROGRAM COSTS" xr:uid="{F11F90C8-2FE9-4DA5-9CAB-EEB91DC25400}"/>
    <hyperlink ref="N16" location="Instructions!A1" display="Instructions" xr:uid="{9B042891-9924-4185-A20A-7ADB8D272F49}"/>
    <hyperlink ref="N17" location="'Program and Overhead Costs'!A1" display="Program and Overhead Costs" xr:uid="{EF20AA22-6DB3-4B48-AE30-6918630A6749}"/>
    <hyperlink ref="N58" location="Instructions!A1" display="Instructions" xr:uid="{B4093D2E-D163-4383-B7D5-FF83609253F2}"/>
    <hyperlink ref="N59" location="'Program and Overhead Costs'!A1" display="Program and Overhead Costs" xr:uid="{7DE38499-A913-450C-A46A-13CD741C6345}"/>
  </hyperlinks>
  <pageMargins left="0.25" right="0.2" top="0.25" bottom="0.25" header="0.3" footer="0.3"/>
  <pageSetup scale="4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Professional Type" xr:uid="{B8D3E9E2-AF99-49B7-91F0-6248C9833D5D}">
          <x14:formula1>
            <xm:f>lists!$A$2:$A$14</xm:f>
          </x14:formula1>
          <xm:sqref>D6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49C01-B2AA-4013-9FC5-D4B70397D3DC}">
  <sheetPr>
    <tabColor theme="6" tint="0.79998168889431442"/>
    <pageSetUpPr fitToPage="1"/>
  </sheetPr>
  <dimension ref="A1:AW96"/>
  <sheetViews>
    <sheetView showGridLines="0" zoomScale="85" zoomScaleNormal="85" workbookViewId="0">
      <selection activeCell="D12" sqref="D12:K12"/>
    </sheetView>
  </sheetViews>
  <sheetFormatPr defaultColWidth="8.85546875" defaultRowHeight="15" x14ac:dyDescent="0.25"/>
  <cols>
    <col min="1" max="1" width="1.85546875" style="38" customWidth="1"/>
    <col min="2" max="2" width="8.140625" style="76" customWidth="1"/>
    <col min="3" max="3" width="37.140625" style="38" customWidth="1"/>
    <col min="4" max="4" width="20.7109375" style="38" customWidth="1"/>
    <col min="5" max="5" width="20.28515625" style="38" customWidth="1"/>
    <col min="6" max="6" width="19.5703125" style="38" customWidth="1"/>
    <col min="7" max="7" width="14.42578125" style="38" customWidth="1"/>
    <col min="8" max="8" width="16.28515625" style="38" customWidth="1"/>
    <col min="9" max="9" width="17.7109375" style="38" customWidth="1"/>
    <col min="10" max="10" width="19.42578125" style="38" customWidth="1"/>
    <col min="11" max="11" width="17" style="38" customWidth="1"/>
    <col min="12" max="12" width="16.7109375" style="41" customWidth="1"/>
    <col min="13" max="13" width="21.140625" style="41" customWidth="1"/>
    <col min="14" max="14" width="25.42578125" style="41" customWidth="1"/>
    <col min="15" max="15" width="8.85546875" style="41" hidden="1" customWidth="1"/>
    <col min="16" max="16" width="0" style="41" hidden="1" customWidth="1"/>
    <col min="17" max="48" width="8.85546875" style="41"/>
    <col min="49" max="16384" width="8.85546875" style="38"/>
  </cols>
  <sheetData>
    <row r="1" spans="1:49" x14ac:dyDescent="0.25">
      <c r="A1" s="46"/>
      <c r="B1" s="77"/>
      <c r="C1" s="46"/>
      <c r="D1" s="46"/>
      <c r="E1" s="46"/>
      <c r="F1" s="46"/>
      <c r="G1" s="46"/>
      <c r="H1" s="46"/>
      <c r="I1" s="46"/>
      <c r="J1" s="46"/>
      <c r="K1" s="46"/>
      <c r="L1" s="5"/>
      <c r="M1" s="5"/>
      <c r="N1" s="5"/>
    </row>
    <row r="2" spans="1:49" ht="6.6" customHeight="1" x14ac:dyDescent="0.25">
      <c r="A2" s="46"/>
      <c r="B2" s="77"/>
      <c r="C2" s="46"/>
      <c r="D2" s="46"/>
      <c r="E2" s="46"/>
      <c r="F2" s="46"/>
      <c r="G2" s="46"/>
      <c r="H2" s="46"/>
      <c r="I2" s="46"/>
      <c r="J2" s="46"/>
      <c r="K2" s="46"/>
      <c r="L2" s="5"/>
      <c r="M2" s="5"/>
      <c r="N2" s="5"/>
    </row>
    <row r="3" spans="1:49" ht="27" customHeight="1" x14ac:dyDescent="0.25">
      <c r="B3" s="224" t="s">
        <v>103</v>
      </c>
      <c r="C3" s="224"/>
      <c r="D3" s="224"/>
      <c r="E3" s="224"/>
      <c r="F3" s="224"/>
      <c r="G3" s="224"/>
      <c r="H3" s="224"/>
      <c r="I3" s="224"/>
      <c r="J3" s="224"/>
      <c r="K3" s="224"/>
      <c r="L3" s="224"/>
      <c r="M3" s="5"/>
      <c r="N3" s="5"/>
    </row>
    <row r="4" spans="1:49" ht="13.15" customHeight="1" x14ac:dyDescent="0.25">
      <c r="B4" s="77"/>
      <c r="C4" s="139" t="s">
        <v>65</v>
      </c>
      <c r="D4" s="5"/>
      <c r="E4" s="5"/>
      <c r="F4" s="5"/>
      <c r="G4" s="5"/>
      <c r="H4" s="5"/>
      <c r="I4" s="5"/>
      <c r="J4" s="5"/>
      <c r="K4" s="47"/>
      <c r="L4" s="5"/>
      <c r="M4" s="5"/>
      <c r="N4" s="5"/>
    </row>
    <row r="5" spans="1:49" ht="6.6" customHeight="1" x14ac:dyDescent="0.3">
      <c r="B5" s="77"/>
      <c r="C5" s="15"/>
      <c r="D5" s="5"/>
      <c r="E5" s="5"/>
      <c r="F5" s="5"/>
      <c r="G5" s="5"/>
      <c r="H5" s="5"/>
      <c r="I5" s="5"/>
      <c r="J5" s="5"/>
      <c r="K5" s="47"/>
      <c r="L5" s="5"/>
      <c r="M5" s="5"/>
      <c r="N5" s="5"/>
    </row>
    <row r="6" spans="1:49" ht="26.45" customHeight="1" x14ac:dyDescent="0.25">
      <c r="B6" s="77"/>
      <c r="C6" s="13" t="s">
        <v>142</v>
      </c>
      <c r="D6" s="271" t="s">
        <v>24</v>
      </c>
      <c r="E6" s="271"/>
      <c r="F6" s="271"/>
      <c r="G6" s="271"/>
      <c r="H6" s="271"/>
      <c r="I6" s="5"/>
      <c r="J6" s="5"/>
      <c r="K6" s="5"/>
      <c r="L6" s="5"/>
      <c r="M6" s="5"/>
      <c r="N6" s="5"/>
    </row>
    <row r="7" spans="1:49" ht="6" customHeight="1" x14ac:dyDescent="0.25">
      <c r="B7" s="77"/>
      <c r="C7" s="5"/>
      <c r="D7" s="5"/>
      <c r="E7" s="5"/>
      <c r="F7" s="5"/>
      <c r="G7" s="5"/>
      <c r="H7" s="5"/>
      <c r="I7" s="5"/>
      <c r="J7" s="5"/>
      <c r="K7" s="5"/>
      <c r="L7" s="5"/>
      <c r="M7" s="5"/>
      <c r="N7" s="5"/>
    </row>
    <row r="8" spans="1:49" ht="22.15" customHeight="1" x14ac:dyDescent="0.25">
      <c r="B8" s="77"/>
      <c r="C8" s="8" t="s">
        <v>61</v>
      </c>
      <c r="D8" s="265" t="str">
        <f>IF('Program and Overhead Costs'!$E$7&lt;&gt;0,'Program and Overhead Costs'!$E$7,"")</f>
        <v/>
      </c>
      <c r="E8" s="265"/>
      <c r="F8" s="6"/>
      <c r="G8" s="7"/>
      <c r="H8" s="7"/>
      <c r="I8" s="7"/>
      <c r="J8" s="5"/>
      <c r="K8" s="5"/>
      <c r="L8" s="5"/>
      <c r="M8" s="5"/>
      <c r="N8" s="5"/>
    </row>
    <row r="9" spans="1:49" ht="18" customHeight="1" x14ac:dyDescent="0.25">
      <c r="B9" s="77"/>
      <c r="C9" s="8"/>
      <c r="D9" s="266" t="s">
        <v>31</v>
      </c>
      <c r="E9" s="266"/>
      <c r="F9" s="266"/>
      <c r="G9" s="266"/>
      <c r="H9" s="266"/>
      <c r="I9" s="266"/>
      <c r="J9" s="266"/>
      <c r="K9" s="5"/>
      <c r="L9" s="5"/>
      <c r="M9" s="5"/>
      <c r="N9" s="5"/>
    </row>
    <row r="10" spans="1:49" ht="22.15" customHeight="1" x14ac:dyDescent="0.25">
      <c r="B10" s="77"/>
      <c r="C10" s="8" t="s">
        <v>17</v>
      </c>
      <c r="D10" s="267" t="str">
        <f>IF('Program and Overhead Costs'!$E$9&lt;&gt;0,'Program and Overhead Costs'!$E$9,"")</f>
        <v/>
      </c>
      <c r="E10" s="267"/>
      <c r="F10" s="267"/>
      <c r="G10" s="267"/>
      <c r="H10" s="5"/>
      <c r="I10" s="5"/>
      <c r="J10" s="5"/>
      <c r="K10" s="5"/>
      <c r="L10" s="5"/>
      <c r="M10" s="5"/>
      <c r="N10" s="5"/>
    </row>
    <row r="11" spans="1:49" ht="6.6" customHeight="1" x14ac:dyDescent="0.25">
      <c r="B11" s="77"/>
      <c r="C11" s="8"/>
      <c r="D11" s="48"/>
      <c r="E11" s="48"/>
      <c r="F11" s="48"/>
      <c r="G11" s="48"/>
      <c r="H11" s="5"/>
      <c r="I11" s="5"/>
      <c r="J11" s="5"/>
      <c r="K11" s="5"/>
      <c r="L11" s="5"/>
      <c r="M11" s="5"/>
      <c r="N11" s="5"/>
    </row>
    <row r="12" spans="1:49" ht="22.15" customHeight="1" x14ac:dyDescent="0.25">
      <c r="B12" s="137"/>
      <c r="C12" s="112" t="s">
        <v>68</v>
      </c>
      <c r="D12" s="261"/>
      <c r="E12" s="261"/>
      <c r="F12" s="261"/>
      <c r="G12" s="261"/>
      <c r="H12" s="262"/>
      <c r="I12" s="262"/>
      <c r="J12" s="262"/>
      <c r="K12" s="262"/>
      <c r="L12" s="77"/>
      <c r="M12" s="5"/>
      <c r="N12" s="5"/>
    </row>
    <row r="13" spans="1:49" s="41" customFormat="1" ht="5.45" customHeight="1" x14ac:dyDescent="0.25">
      <c r="B13" s="77"/>
      <c r="C13" s="14"/>
      <c r="D13" s="48"/>
      <c r="E13" s="48"/>
      <c r="F13" s="48"/>
      <c r="G13" s="48"/>
      <c r="H13" s="5"/>
      <c r="I13" s="5"/>
      <c r="J13" s="5"/>
      <c r="K13" s="5"/>
      <c r="L13" s="77"/>
      <c r="M13" s="5"/>
      <c r="N13" s="5"/>
    </row>
    <row r="14" spans="1:49" s="76" customFormat="1" ht="31.9" customHeight="1" x14ac:dyDescent="0.35">
      <c r="A14" s="194"/>
      <c r="B14" s="195" t="s">
        <v>104</v>
      </c>
      <c r="C14" s="195"/>
      <c r="D14" s="195"/>
      <c r="E14" s="194"/>
      <c r="F14" s="77"/>
      <c r="G14" s="77"/>
      <c r="H14" s="77"/>
      <c r="I14" s="77"/>
      <c r="J14" s="77"/>
      <c r="K14" s="77"/>
      <c r="L14" s="77"/>
      <c r="M14" s="77"/>
      <c r="N14" s="77"/>
    </row>
    <row r="15" spans="1:49" s="76" customFormat="1" ht="5.45" customHeight="1" x14ac:dyDescent="0.25">
      <c r="B15" s="77"/>
      <c r="C15" s="92"/>
      <c r="D15" s="93"/>
      <c r="E15" s="77"/>
      <c r="F15" s="77"/>
      <c r="G15" s="77"/>
      <c r="H15" s="77"/>
      <c r="I15" s="77"/>
      <c r="J15" s="77"/>
      <c r="K15" s="77"/>
      <c r="L15" s="77"/>
      <c r="M15" s="77"/>
      <c r="N15" s="77"/>
    </row>
    <row r="16" spans="1:49" s="50" customFormat="1" ht="75" x14ac:dyDescent="0.25">
      <c r="B16" s="186"/>
      <c r="C16" s="12" t="str">
        <f>CONCATENATE("List all ",D6," CCS Direct Service Positions")</f>
        <v>List all Certified Peer Specialist CCS Direct Service Positions</v>
      </c>
      <c r="D16" s="12" t="s">
        <v>210</v>
      </c>
      <c r="E16" s="12" t="s">
        <v>220</v>
      </c>
      <c r="F16" s="12" t="s">
        <v>221</v>
      </c>
      <c r="G16" s="12" t="s">
        <v>227</v>
      </c>
      <c r="H16" s="12" t="s">
        <v>222</v>
      </c>
      <c r="I16" s="12" t="s">
        <v>223</v>
      </c>
      <c r="J16" s="12" t="s">
        <v>224</v>
      </c>
      <c r="K16" s="12" t="s">
        <v>225</v>
      </c>
      <c r="L16" s="12" t="s">
        <v>228</v>
      </c>
      <c r="M16" s="117" t="s">
        <v>131</v>
      </c>
      <c r="N16" s="185" t="s">
        <v>101</v>
      </c>
      <c r="P16" s="88" t="s">
        <v>16</v>
      </c>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row>
    <row r="17" spans="1:49" ht="18" customHeight="1" x14ac:dyDescent="0.25">
      <c r="B17" s="77"/>
      <c r="C17" s="10"/>
      <c r="D17" s="16"/>
      <c r="E17" s="9"/>
      <c r="F17" s="3" t="str">
        <f>IF(C17&gt;0,E17*52,"")</f>
        <v/>
      </c>
      <c r="G17" s="18" t="str">
        <f>IF(C17&gt;0,D17*E17*52,"")</f>
        <v/>
      </c>
      <c r="H17" s="16"/>
      <c r="I17" s="16"/>
      <c r="J17" s="9"/>
      <c r="K17" s="3" t="str">
        <f t="shared" ref="K17:K30" si="0">IF(C17&gt;0,J17*52,"")</f>
        <v/>
      </c>
      <c r="L17" s="18" t="str">
        <f>IF(C17&gt;0,(G17+H17+I17)*P17,"")</f>
        <v/>
      </c>
      <c r="M17"/>
      <c r="N17" s="184" t="s">
        <v>144</v>
      </c>
      <c r="P17" s="89" t="e">
        <f t="shared" ref="P17:P30" si="1">IF(K17=0,"",K17/F17)</f>
        <v>#VALUE!</v>
      </c>
      <c r="AW17" s="41"/>
    </row>
    <row r="18" spans="1:49" ht="18" customHeight="1" x14ac:dyDescent="0.25">
      <c r="B18" s="77"/>
      <c r="C18" s="10"/>
      <c r="D18" s="16"/>
      <c r="E18" s="9"/>
      <c r="F18" s="3" t="str">
        <f t="shared" ref="F18:F30" si="2">IF(C18&gt;0,E18*52,"")</f>
        <v/>
      </c>
      <c r="G18" s="18" t="str">
        <f t="shared" ref="G18:G30" si="3">IF(C18&gt;0,D18*E18*52,"")</f>
        <v/>
      </c>
      <c r="H18" s="16"/>
      <c r="I18" s="16"/>
      <c r="J18" s="9"/>
      <c r="K18" s="3" t="str">
        <f t="shared" si="0"/>
        <v/>
      </c>
      <c r="L18" s="18" t="str">
        <f t="shared" ref="L18:L30" si="4">IF(C18&gt;0,(G18+H18+I18)*P18,"")</f>
        <v/>
      </c>
      <c r="M18"/>
      <c r="N18" s="138"/>
      <c r="O18" s="5"/>
      <c r="P18" s="89" t="e">
        <f t="shared" si="1"/>
        <v>#VALUE!</v>
      </c>
      <c r="AW18" s="41"/>
    </row>
    <row r="19" spans="1:49" ht="18" customHeight="1" x14ac:dyDescent="0.25">
      <c r="B19" s="77"/>
      <c r="C19" s="10"/>
      <c r="D19" s="16"/>
      <c r="E19" s="9"/>
      <c r="F19" s="3" t="str">
        <f t="shared" si="2"/>
        <v/>
      </c>
      <c r="G19" s="18" t="str">
        <f t="shared" si="3"/>
        <v/>
      </c>
      <c r="H19" s="16"/>
      <c r="I19" s="16"/>
      <c r="J19" s="9"/>
      <c r="K19" s="3" t="str">
        <f t="shared" si="0"/>
        <v/>
      </c>
      <c r="L19" s="18" t="str">
        <f t="shared" si="4"/>
        <v/>
      </c>
      <c r="M19"/>
      <c r="N19" s="113"/>
      <c r="O19" s="5"/>
      <c r="P19" s="89" t="e">
        <f t="shared" si="1"/>
        <v>#VALUE!</v>
      </c>
      <c r="AW19" s="41"/>
    </row>
    <row r="20" spans="1:49" ht="18" customHeight="1" x14ac:dyDescent="0.25">
      <c r="B20" s="77"/>
      <c r="C20" s="10"/>
      <c r="D20" s="16"/>
      <c r="E20" s="9"/>
      <c r="F20" s="3" t="str">
        <f t="shared" si="2"/>
        <v/>
      </c>
      <c r="G20" s="18" t="str">
        <f t="shared" si="3"/>
        <v/>
      </c>
      <c r="H20" s="16"/>
      <c r="I20" s="16"/>
      <c r="J20" s="9"/>
      <c r="K20" s="3" t="str">
        <f t="shared" si="0"/>
        <v/>
      </c>
      <c r="L20" s="18" t="str">
        <f t="shared" si="4"/>
        <v/>
      </c>
      <c r="M20"/>
      <c r="N20" s="113"/>
      <c r="O20" s="5"/>
      <c r="P20" s="89" t="e">
        <f t="shared" si="1"/>
        <v>#VALUE!</v>
      </c>
      <c r="AW20" s="41"/>
    </row>
    <row r="21" spans="1:49" ht="18" customHeight="1" x14ac:dyDescent="0.25">
      <c r="B21" s="77"/>
      <c r="C21" s="10"/>
      <c r="D21" s="16"/>
      <c r="E21" s="9"/>
      <c r="F21" s="3" t="str">
        <f t="shared" si="2"/>
        <v/>
      </c>
      <c r="G21" s="18" t="str">
        <f t="shared" si="3"/>
        <v/>
      </c>
      <c r="H21" s="16"/>
      <c r="I21" s="16"/>
      <c r="J21" s="9"/>
      <c r="K21" s="3" t="str">
        <f t="shared" si="0"/>
        <v/>
      </c>
      <c r="L21" s="18" t="str">
        <f t="shared" si="4"/>
        <v/>
      </c>
      <c r="M21"/>
      <c r="N21" s="113"/>
      <c r="O21" s="5"/>
      <c r="P21" s="89" t="e">
        <f t="shared" si="1"/>
        <v>#VALUE!</v>
      </c>
      <c r="AW21" s="41"/>
    </row>
    <row r="22" spans="1:49" ht="18" customHeight="1" x14ac:dyDescent="0.25">
      <c r="B22" s="77"/>
      <c r="C22" s="10"/>
      <c r="D22" s="16"/>
      <c r="E22" s="9"/>
      <c r="F22" s="3" t="str">
        <f t="shared" si="2"/>
        <v/>
      </c>
      <c r="G22" s="18" t="str">
        <f t="shared" si="3"/>
        <v/>
      </c>
      <c r="H22" s="16"/>
      <c r="I22" s="16"/>
      <c r="J22" s="9"/>
      <c r="K22" s="3" t="str">
        <f t="shared" si="0"/>
        <v/>
      </c>
      <c r="L22" s="18" t="str">
        <f t="shared" si="4"/>
        <v/>
      </c>
      <c r="M22"/>
      <c r="N22" s="113"/>
      <c r="O22" s="5"/>
      <c r="P22" s="89" t="e">
        <f t="shared" si="1"/>
        <v>#VALUE!</v>
      </c>
      <c r="AW22" s="41"/>
    </row>
    <row r="23" spans="1:49" ht="18" customHeight="1" x14ac:dyDescent="0.25">
      <c r="B23" s="77"/>
      <c r="C23" s="10"/>
      <c r="D23" s="16"/>
      <c r="E23" s="9"/>
      <c r="F23" s="3" t="str">
        <f t="shared" si="2"/>
        <v/>
      </c>
      <c r="G23" s="18" t="str">
        <f t="shared" si="3"/>
        <v/>
      </c>
      <c r="H23" s="16"/>
      <c r="I23" s="16"/>
      <c r="J23" s="9"/>
      <c r="K23" s="3" t="str">
        <f t="shared" si="0"/>
        <v/>
      </c>
      <c r="L23" s="18" t="str">
        <f t="shared" si="4"/>
        <v/>
      </c>
      <c r="M23"/>
      <c r="N23" s="113"/>
      <c r="O23" s="5"/>
      <c r="P23" s="89" t="e">
        <f t="shared" si="1"/>
        <v>#VALUE!</v>
      </c>
      <c r="AW23" s="41"/>
    </row>
    <row r="24" spans="1:49" ht="18" customHeight="1" x14ac:dyDescent="0.25">
      <c r="B24" s="77"/>
      <c r="C24" s="10"/>
      <c r="D24" s="16"/>
      <c r="E24" s="9"/>
      <c r="F24" s="3" t="str">
        <f t="shared" si="2"/>
        <v/>
      </c>
      <c r="G24" s="18" t="str">
        <f t="shared" si="3"/>
        <v/>
      </c>
      <c r="H24" s="16"/>
      <c r="I24" s="16"/>
      <c r="J24" s="9"/>
      <c r="K24" s="3" t="str">
        <f t="shared" si="0"/>
        <v/>
      </c>
      <c r="L24" s="18" t="str">
        <f t="shared" si="4"/>
        <v/>
      </c>
      <c r="M24"/>
      <c r="N24" s="113"/>
      <c r="O24" s="5"/>
      <c r="P24" s="89" t="e">
        <f t="shared" si="1"/>
        <v>#VALUE!</v>
      </c>
      <c r="AW24" s="41"/>
    </row>
    <row r="25" spans="1:49" ht="18" customHeight="1" x14ac:dyDescent="0.25">
      <c r="B25" s="77"/>
      <c r="C25" s="10"/>
      <c r="D25" s="16"/>
      <c r="E25" s="9"/>
      <c r="F25" s="3" t="str">
        <f t="shared" si="2"/>
        <v/>
      </c>
      <c r="G25" s="18" t="str">
        <f t="shared" si="3"/>
        <v/>
      </c>
      <c r="H25" s="16"/>
      <c r="I25" s="16"/>
      <c r="J25" s="9"/>
      <c r="K25" s="3" t="str">
        <f t="shared" si="0"/>
        <v/>
      </c>
      <c r="L25" s="18" t="str">
        <f t="shared" si="4"/>
        <v/>
      </c>
      <c r="M25"/>
      <c r="N25" s="113"/>
      <c r="O25" s="5"/>
      <c r="P25" s="89" t="e">
        <f t="shared" si="1"/>
        <v>#VALUE!</v>
      </c>
      <c r="AW25" s="41"/>
    </row>
    <row r="26" spans="1:49" ht="18" customHeight="1" x14ac:dyDescent="0.25">
      <c r="B26" s="77"/>
      <c r="C26" s="10"/>
      <c r="D26" s="16"/>
      <c r="E26" s="9"/>
      <c r="F26" s="3" t="str">
        <f t="shared" si="2"/>
        <v/>
      </c>
      <c r="G26" s="18" t="str">
        <f t="shared" si="3"/>
        <v/>
      </c>
      <c r="H26" s="16"/>
      <c r="I26" s="16"/>
      <c r="J26" s="9"/>
      <c r="K26" s="3" t="str">
        <f t="shared" si="0"/>
        <v/>
      </c>
      <c r="L26" s="18" t="str">
        <f t="shared" si="4"/>
        <v/>
      </c>
      <c r="M26"/>
      <c r="N26" s="113"/>
      <c r="O26" s="5"/>
      <c r="P26" s="89" t="e">
        <f t="shared" si="1"/>
        <v>#VALUE!</v>
      </c>
      <c r="AW26" s="41"/>
    </row>
    <row r="27" spans="1:49" ht="18" customHeight="1" x14ac:dyDescent="0.25">
      <c r="B27" s="77"/>
      <c r="C27" s="10"/>
      <c r="D27" s="16"/>
      <c r="E27" s="9"/>
      <c r="F27" s="3" t="str">
        <f t="shared" si="2"/>
        <v/>
      </c>
      <c r="G27" s="18" t="str">
        <f t="shared" si="3"/>
        <v/>
      </c>
      <c r="H27" s="16"/>
      <c r="I27" s="16"/>
      <c r="J27" s="9"/>
      <c r="K27" s="3" t="str">
        <f t="shared" si="0"/>
        <v/>
      </c>
      <c r="L27" s="18" t="str">
        <f t="shared" si="4"/>
        <v/>
      </c>
      <c r="M27"/>
      <c r="N27" s="113"/>
      <c r="O27" s="5"/>
      <c r="P27" s="89" t="e">
        <f t="shared" si="1"/>
        <v>#VALUE!</v>
      </c>
      <c r="AW27" s="41"/>
    </row>
    <row r="28" spans="1:49" ht="18" customHeight="1" x14ac:dyDescent="0.25">
      <c r="B28" s="77"/>
      <c r="C28" s="10"/>
      <c r="D28" s="16"/>
      <c r="E28" s="9"/>
      <c r="F28" s="3" t="str">
        <f t="shared" si="2"/>
        <v/>
      </c>
      <c r="G28" s="18" t="str">
        <f t="shared" si="3"/>
        <v/>
      </c>
      <c r="H28" s="16"/>
      <c r="I28" s="16"/>
      <c r="J28" s="9"/>
      <c r="K28" s="3" t="str">
        <f t="shared" si="0"/>
        <v/>
      </c>
      <c r="L28" s="18" t="str">
        <f t="shared" si="4"/>
        <v/>
      </c>
      <c r="M28"/>
      <c r="N28" s="113"/>
      <c r="O28" s="5"/>
      <c r="P28" s="89" t="e">
        <f t="shared" si="1"/>
        <v>#VALUE!</v>
      </c>
      <c r="AW28" s="41"/>
    </row>
    <row r="29" spans="1:49" ht="18" customHeight="1" x14ac:dyDescent="0.25">
      <c r="B29" s="77"/>
      <c r="C29" s="10"/>
      <c r="D29" s="16"/>
      <c r="E29" s="9"/>
      <c r="F29" s="3" t="str">
        <f t="shared" si="2"/>
        <v/>
      </c>
      <c r="G29" s="18" t="str">
        <f t="shared" si="3"/>
        <v/>
      </c>
      <c r="H29" s="16"/>
      <c r="I29" s="16"/>
      <c r="J29" s="9"/>
      <c r="K29" s="3" t="str">
        <f t="shared" si="0"/>
        <v/>
      </c>
      <c r="L29" s="18" t="str">
        <f t="shared" si="4"/>
        <v/>
      </c>
      <c r="N29" s="113"/>
      <c r="O29" s="5"/>
      <c r="P29" s="89" t="e">
        <f t="shared" si="1"/>
        <v>#VALUE!</v>
      </c>
      <c r="AW29" s="41"/>
    </row>
    <row r="30" spans="1:49" ht="18" customHeight="1" thickBot="1" x14ac:dyDescent="0.3">
      <c r="B30" s="77"/>
      <c r="C30" s="10"/>
      <c r="D30" s="16"/>
      <c r="E30" s="9"/>
      <c r="F30" s="3" t="str">
        <f t="shared" si="2"/>
        <v/>
      </c>
      <c r="G30" s="18" t="str">
        <f t="shared" si="3"/>
        <v/>
      </c>
      <c r="H30" s="16"/>
      <c r="I30" s="16"/>
      <c r="J30" s="9"/>
      <c r="K30" s="3" t="str">
        <f t="shared" si="0"/>
        <v/>
      </c>
      <c r="L30" s="18" t="str">
        <f t="shared" si="4"/>
        <v/>
      </c>
      <c r="O30" s="5"/>
      <c r="P30" s="89" t="e">
        <f t="shared" si="1"/>
        <v>#VALUE!</v>
      </c>
      <c r="AW30" s="41"/>
    </row>
    <row r="31" spans="1:49" ht="15.75" thickBot="1" x14ac:dyDescent="0.3">
      <c r="B31" s="77"/>
      <c r="C31" s="77"/>
      <c r="D31" s="95"/>
      <c r="E31" s="52">
        <f t="shared" ref="E31:K31" si="5">SUM(E17:E30)</f>
        <v>0</v>
      </c>
      <c r="F31" s="52">
        <f t="shared" si="5"/>
        <v>0</v>
      </c>
      <c r="G31" s="18">
        <f t="shared" si="5"/>
        <v>0</v>
      </c>
      <c r="H31" s="53">
        <f t="shared" si="5"/>
        <v>0</v>
      </c>
      <c r="I31" s="53">
        <f t="shared" si="5"/>
        <v>0</v>
      </c>
      <c r="J31" s="52">
        <f>SUM(J17:J30)</f>
        <v>0</v>
      </c>
      <c r="K31" s="52">
        <f t="shared" si="5"/>
        <v>0</v>
      </c>
      <c r="L31" s="54">
        <f>SUM(L17:L30)</f>
        <v>0</v>
      </c>
      <c r="O31" s="5"/>
      <c r="P31" s="90"/>
      <c r="AW31" s="41"/>
    </row>
    <row r="32" spans="1:49" s="41" customFormat="1" ht="10.9" customHeight="1" x14ac:dyDescent="0.25">
      <c r="A32" s="5"/>
      <c r="B32" s="77"/>
      <c r="C32" s="5"/>
      <c r="D32" s="5"/>
      <c r="E32" s="5"/>
      <c r="F32" s="5"/>
      <c r="G32" s="5"/>
      <c r="H32" s="5"/>
      <c r="I32" s="5"/>
      <c r="J32" s="5"/>
      <c r="K32" s="5"/>
      <c r="L32" s="5"/>
      <c r="M32" s="5"/>
      <c r="N32" s="5"/>
    </row>
    <row r="33" spans="1:12" s="41" customFormat="1" ht="18.600000000000001" customHeight="1" x14ac:dyDescent="0.25">
      <c r="A33" s="26"/>
      <c r="B33" s="255" t="s">
        <v>115</v>
      </c>
      <c r="C33" s="255"/>
      <c r="D33" s="255"/>
      <c r="E33" s="255"/>
      <c r="F33" s="255"/>
      <c r="G33" s="255"/>
      <c r="H33" s="255"/>
      <c r="I33" s="255"/>
      <c r="J33" s="255"/>
      <c r="K33" s="255"/>
      <c r="L33" s="255"/>
    </row>
    <row r="34" spans="1:12" s="41" customFormat="1" ht="22.15" customHeight="1" x14ac:dyDescent="0.25">
      <c r="A34" s="141"/>
      <c r="B34" s="76"/>
      <c r="C34" s="256" t="s">
        <v>69</v>
      </c>
      <c r="D34" s="256"/>
      <c r="E34" s="256"/>
      <c r="F34" s="256"/>
      <c r="G34" s="256"/>
      <c r="H34" s="256"/>
      <c r="I34" s="256"/>
      <c r="J34" s="256"/>
      <c r="K34" s="256"/>
      <c r="L34" s="27"/>
    </row>
    <row r="35" spans="1:12" s="41" customFormat="1" ht="22.15" customHeight="1" x14ac:dyDescent="0.25">
      <c r="A35" s="26"/>
      <c r="B35" s="76"/>
      <c r="C35" s="257" t="s">
        <v>64</v>
      </c>
      <c r="D35" s="257"/>
      <c r="E35" s="258" t="str">
        <f>D8</f>
        <v/>
      </c>
      <c r="F35" s="258"/>
      <c r="G35" s="258"/>
      <c r="H35" s="28"/>
      <c r="I35" s="28"/>
      <c r="J35" s="28"/>
      <c r="K35" s="29"/>
    </row>
    <row r="36" spans="1:12" s="41" customFormat="1" ht="64.150000000000006" customHeight="1" x14ac:dyDescent="0.25">
      <c r="A36" s="26"/>
      <c r="B36" s="76"/>
      <c r="C36" s="12" t="str">
        <f>CONCATENATE("List all ",D6," CCS Direct Service Positions")</f>
        <v>List all Certified Peer Specialist CCS Direct Service Positions</v>
      </c>
      <c r="D36" s="111" t="s">
        <v>194</v>
      </c>
      <c r="E36" s="111" t="s">
        <v>107</v>
      </c>
      <c r="F36" s="111" t="s">
        <v>195</v>
      </c>
      <c r="G36" s="111" t="s">
        <v>110</v>
      </c>
      <c r="H36" s="111" t="s">
        <v>111</v>
      </c>
      <c r="I36" s="111" t="s">
        <v>196</v>
      </c>
      <c r="J36" s="111" t="s">
        <v>197</v>
      </c>
      <c r="K36" s="12" t="s">
        <v>14</v>
      </c>
    </row>
    <row r="37" spans="1:12" s="41" customFormat="1" ht="19.149999999999999" customHeight="1" x14ac:dyDescent="0.25">
      <c r="A37" s="26"/>
      <c r="B37" s="76"/>
      <c r="C37" s="30" t="str">
        <f t="shared" ref="C37:C50" si="6">IF(C17&gt;0,C17,"")</f>
        <v/>
      </c>
      <c r="D37" s="23"/>
      <c r="E37" s="96" t="str">
        <f t="shared" ref="E37:E50" si="7">IF(C17&gt;0,D37*(K17/F17),"")</f>
        <v/>
      </c>
      <c r="F37" s="23"/>
      <c r="G37" s="96" t="str">
        <f t="shared" ref="G37:G50" si="8">IF(C17&gt;0,F37*(K17/F17),"")</f>
        <v/>
      </c>
      <c r="H37" s="31" t="str">
        <f t="shared" ref="H37:H50" si="9">IF(C17&gt;0,30*(F17/8)/60/(2080/K17),"")</f>
        <v/>
      </c>
      <c r="I37" s="23"/>
      <c r="J37" s="23"/>
      <c r="K37" s="32" t="str">
        <f t="shared" ref="K37:K50" si="10">IF(C17&gt;0,(K17-E37-G37-H37-I37-J37)/K17,"")</f>
        <v/>
      </c>
    </row>
    <row r="38" spans="1:12" s="41" customFormat="1" ht="19.149999999999999" customHeight="1" x14ac:dyDescent="0.25">
      <c r="A38" s="26"/>
      <c r="B38" s="76"/>
      <c r="C38" s="30" t="str">
        <f t="shared" si="6"/>
        <v/>
      </c>
      <c r="D38" s="23"/>
      <c r="E38" s="96" t="str">
        <f t="shared" si="7"/>
        <v/>
      </c>
      <c r="F38" s="23"/>
      <c r="G38" s="96" t="str">
        <f t="shared" si="8"/>
        <v/>
      </c>
      <c r="H38" s="31" t="str">
        <f t="shared" si="9"/>
        <v/>
      </c>
      <c r="I38" s="23"/>
      <c r="J38" s="23"/>
      <c r="K38" s="32" t="str">
        <f t="shared" si="10"/>
        <v/>
      </c>
    </row>
    <row r="39" spans="1:12" s="41" customFormat="1" ht="19.149999999999999" customHeight="1" x14ac:dyDescent="0.25">
      <c r="A39" s="26"/>
      <c r="B39" s="76"/>
      <c r="C39" s="30" t="str">
        <f t="shared" si="6"/>
        <v/>
      </c>
      <c r="D39" s="23"/>
      <c r="E39" s="96" t="str">
        <f t="shared" si="7"/>
        <v/>
      </c>
      <c r="F39" s="23"/>
      <c r="G39" s="96" t="str">
        <f t="shared" si="8"/>
        <v/>
      </c>
      <c r="H39" s="31" t="str">
        <f t="shared" si="9"/>
        <v/>
      </c>
      <c r="I39" s="23"/>
      <c r="J39" s="23"/>
      <c r="K39" s="32" t="str">
        <f t="shared" si="10"/>
        <v/>
      </c>
    </row>
    <row r="40" spans="1:12" s="41" customFormat="1" ht="19.149999999999999" customHeight="1" x14ac:dyDescent="0.25">
      <c r="A40" s="26"/>
      <c r="B40" s="76"/>
      <c r="C40" s="30" t="str">
        <f t="shared" si="6"/>
        <v/>
      </c>
      <c r="D40" s="23"/>
      <c r="E40" s="96" t="str">
        <f t="shared" si="7"/>
        <v/>
      </c>
      <c r="F40" s="23"/>
      <c r="G40" s="96" t="str">
        <f t="shared" si="8"/>
        <v/>
      </c>
      <c r="H40" s="31" t="str">
        <f t="shared" si="9"/>
        <v/>
      </c>
      <c r="I40" s="23"/>
      <c r="J40" s="23"/>
      <c r="K40" s="32" t="str">
        <f t="shared" si="10"/>
        <v/>
      </c>
    </row>
    <row r="41" spans="1:12" s="41" customFormat="1" ht="19.149999999999999" customHeight="1" x14ac:dyDescent="0.25">
      <c r="A41" s="26"/>
      <c r="B41" s="76"/>
      <c r="C41" s="30" t="str">
        <f t="shared" si="6"/>
        <v/>
      </c>
      <c r="D41" s="23"/>
      <c r="E41" s="96" t="str">
        <f t="shared" si="7"/>
        <v/>
      </c>
      <c r="F41" s="23"/>
      <c r="G41" s="96" t="str">
        <f t="shared" si="8"/>
        <v/>
      </c>
      <c r="H41" s="31" t="str">
        <f t="shared" si="9"/>
        <v/>
      </c>
      <c r="I41" s="23"/>
      <c r="J41" s="23"/>
      <c r="K41" s="32" t="str">
        <f t="shared" si="10"/>
        <v/>
      </c>
    </row>
    <row r="42" spans="1:12" s="41" customFormat="1" ht="19.149999999999999" customHeight="1" x14ac:dyDescent="0.25">
      <c r="A42" s="26"/>
      <c r="B42" s="76"/>
      <c r="C42" s="30" t="str">
        <f t="shared" si="6"/>
        <v/>
      </c>
      <c r="D42" s="23"/>
      <c r="E42" s="96" t="str">
        <f t="shared" si="7"/>
        <v/>
      </c>
      <c r="F42" s="23"/>
      <c r="G42" s="96" t="str">
        <f t="shared" si="8"/>
        <v/>
      </c>
      <c r="H42" s="31" t="str">
        <f t="shared" si="9"/>
        <v/>
      </c>
      <c r="I42" s="23"/>
      <c r="J42" s="23"/>
      <c r="K42" s="32" t="str">
        <f t="shared" si="10"/>
        <v/>
      </c>
    </row>
    <row r="43" spans="1:12" s="41" customFormat="1" ht="19.149999999999999" customHeight="1" x14ac:dyDescent="0.25">
      <c r="A43" s="26"/>
      <c r="B43" s="76"/>
      <c r="C43" s="30" t="str">
        <f t="shared" si="6"/>
        <v/>
      </c>
      <c r="D43" s="23"/>
      <c r="E43" s="96" t="str">
        <f t="shared" si="7"/>
        <v/>
      </c>
      <c r="F43" s="23"/>
      <c r="G43" s="96" t="str">
        <f t="shared" si="8"/>
        <v/>
      </c>
      <c r="H43" s="31" t="str">
        <f t="shared" si="9"/>
        <v/>
      </c>
      <c r="I43" s="23"/>
      <c r="J43" s="23"/>
      <c r="K43" s="32" t="str">
        <f t="shared" si="10"/>
        <v/>
      </c>
    </row>
    <row r="44" spans="1:12" s="41" customFormat="1" ht="19.149999999999999" customHeight="1" x14ac:dyDescent="0.25">
      <c r="A44" s="26"/>
      <c r="B44" s="76"/>
      <c r="C44" s="30" t="str">
        <f t="shared" si="6"/>
        <v/>
      </c>
      <c r="D44" s="23"/>
      <c r="E44" s="96" t="str">
        <f t="shared" si="7"/>
        <v/>
      </c>
      <c r="F44" s="23"/>
      <c r="G44" s="96" t="str">
        <f t="shared" si="8"/>
        <v/>
      </c>
      <c r="H44" s="31" t="str">
        <f t="shared" si="9"/>
        <v/>
      </c>
      <c r="I44" s="23"/>
      <c r="J44" s="23"/>
      <c r="K44" s="32" t="str">
        <f t="shared" si="10"/>
        <v/>
      </c>
    </row>
    <row r="45" spans="1:12" s="41" customFormat="1" ht="19.149999999999999" customHeight="1" x14ac:dyDescent="0.25">
      <c r="A45" s="26"/>
      <c r="B45" s="76"/>
      <c r="C45" s="30" t="str">
        <f t="shared" si="6"/>
        <v/>
      </c>
      <c r="D45" s="23"/>
      <c r="E45" s="96" t="str">
        <f t="shared" si="7"/>
        <v/>
      </c>
      <c r="F45" s="23"/>
      <c r="G45" s="96" t="str">
        <f t="shared" si="8"/>
        <v/>
      </c>
      <c r="H45" s="31" t="str">
        <f t="shared" si="9"/>
        <v/>
      </c>
      <c r="I45" s="23"/>
      <c r="J45" s="23"/>
      <c r="K45" s="32" t="str">
        <f t="shared" si="10"/>
        <v/>
      </c>
    </row>
    <row r="46" spans="1:12" s="41" customFormat="1" ht="19.149999999999999" customHeight="1" x14ac:dyDescent="0.25">
      <c r="A46" s="26"/>
      <c r="B46" s="76"/>
      <c r="C46" s="30" t="str">
        <f t="shared" si="6"/>
        <v/>
      </c>
      <c r="D46" s="23"/>
      <c r="E46" s="96" t="str">
        <f t="shared" si="7"/>
        <v/>
      </c>
      <c r="F46" s="23"/>
      <c r="G46" s="96" t="str">
        <f t="shared" si="8"/>
        <v/>
      </c>
      <c r="H46" s="31" t="str">
        <f t="shared" si="9"/>
        <v/>
      </c>
      <c r="I46" s="23"/>
      <c r="J46" s="23"/>
      <c r="K46" s="32" t="str">
        <f t="shared" si="10"/>
        <v/>
      </c>
    </row>
    <row r="47" spans="1:12" s="41" customFormat="1" ht="19.149999999999999" customHeight="1" x14ac:dyDescent="0.25">
      <c r="A47" s="26"/>
      <c r="B47" s="76"/>
      <c r="C47" s="30" t="str">
        <f t="shared" si="6"/>
        <v/>
      </c>
      <c r="D47" s="23"/>
      <c r="E47" s="96" t="str">
        <f t="shared" si="7"/>
        <v/>
      </c>
      <c r="F47" s="23"/>
      <c r="G47" s="96" t="str">
        <f t="shared" si="8"/>
        <v/>
      </c>
      <c r="H47" s="31" t="str">
        <f t="shared" si="9"/>
        <v/>
      </c>
      <c r="I47" s="23"/>
      <c r="J47" s="23"/>
      <c r="K47" s="32" t="str">
        <f t="shared" si="10"/>
        <v/>
      </c>
    </row>
    <row r="48" spans="1:12" s="41" customFormat="1" ht="19.149999999999999" customHeight="1" x14ac:dyDescent="0.25">
      <c r="A48" s="37"/>
      <c r="B48" s="76"/>
      <c r="C48" s="30" t="str">
        <f t="shared" si="6"/>
        <v/>
      </c>
      <c r="D48" s="23"/>
      <c r="E48" s="96" t="str">
        <f t="shared" si="7"/>
        <v/>
      </c>
      <c r="F48" s="23"/>
      <c r="G48" s="96" t="str">
        <f t="shared" si="8"/>
        <v/>
      </c>
      <c r="H48" s="31" t="str">
        <f t="shared" si="9"/>
        <v/>
      </c>
      <c r="I48" s="23"/>
      <c r="J48" s="23"/>
      <c r="K48" s="32" t="str">
        <f t="shared" si="10"/>
        <v/>
      </c>
    </row>
    <row r="49" spans="1:14" s="41" customFormat="1" ht="19.149999999999999" customHeight="1" x14ac:dyDescent="0.25">
      <c r="A49" s="37"/>
      <c r="B49" s="76"/>
      <c r="C49" s="30" t="str">
        <f t="shared" si="6"/>
        <v/>
      </c>
      <c r="D49" s="23"/>
      <c r="E49" s="96" t="str">
        <f t="shared" si="7"/>
        <v/>
      </c>
      <c r="F49" s="23"/>
      <c r="G49" s="96" t="str">
        <f t="shared" si="8"/>
        <v/>
      </c>
      <c r="H49" s="31" t="str">
        <f t="shared" si="9"/>
        <v/>
      </c>
      <c r="I49" s="23"/>
      <c r="J49" s="23"/>
      <c r="K49" s="32" t="str">
        <f t="shared" si="10"/>
        <v/>
      </c>
    </row>
    <row r="50" spans="1:14" s="41" customFormat="1" ht="19.149999999999999" customHeight="1" x14ac:dyDescent="0.25">
      <c r="A50" s="37"/>
      <c r="B50" s="76"/>
      <c r="C50" s="30" t="str">
        <f t="shared" si="6"/>
        <v/>
      </c>
      <c r="D50" s="23"/>
      <c r="E50" s="96" t="str">
        <f t="shared" si="7"/>
        <v/>
      </c>
      <c r="F50" s="23"/>
      <c r="G50" s="96" t="str">
        <f t="shared" si="8"/>
        <v/>
      </c>
      <c r="H50" s="31" t="str">
        <f t="shared" si="9"/>
        <v/>
      </c>
      <c r="I50" s="23"/>
      <c r="J50" s="23"/>
      <c r="K50" s="32" t="str">
        <f t="shared" si="10"/>
        <v/>
      </c>
    </row>
    <row r="51" spans="1:14" s="41" customFormat="1" ht="19.149999999999999" customHeight="1" x14ac:dyDescent="0.25">
      <c r="A51" s="37"/>
      <c r="B51" s="94"/>
      <c r="C51" s="33"/>
      <c r="D51" s="3">
        <f>SUM(D37:D50)</f>
        <v>0</v>
      </c>
      <c r="E51" s="52">
        <f>SUM(E37:E50)</f>
        <v>0</v>
      </c>
      <c r="F51" s="3">
        <f t="shared" ref="F51:J51" si="11">SUM(F37:F50)</f>
        <v>0</v>
      </c>
      <c r="G51" s="52">
        <f t="shared" si="11"/>
        <v>0</v>
      </c>
      <c r="H51" s="3">
        <f t="shared" si="11"/>
        <v>0</v>
      </c>
      <c r="I51" s="3">
        <f t="shared" si="11"/>
        <v>0</v>
      </c>
      <c r="J51" s="3">
        <f t="shared" si="11"/>
        <v>0</v>
      </c>
      <c r="K51" s="34" t="str">
        <f>IF(C17&gt;0,AVERAGE(K37:K50),"")</f>
        <v/>
      </c>
    </row>
    <row r="52" spans="1:14" s="41" customFormat="1" ht="17.45" customHeight="1" x14ac:dyDescent="0.3">
      <c r="A52" s="5"/>
      <c r="B52" s="77"/>
      <c r="C52" s="35"/>
      <c r="D52" s="35"/>
      <c r="E52" s="25"/>
      <c r="F52" s="25"/>
      <c r="G52" s="25"/>
      <c r="H52" s="25"/>
      <c r="I52" s="25"/>
      <c r="J52" s="25"/>
      <c r="K52" s="25"/>
      <c r="L52" s="25"/>
    </row>
    <row r="53" spans="1:14" s="41" customFormat="1" ht="17.45" customHeight="1" x14ac:dyDescent="0.25">
      <c r="B53" s="76"/>
      <c r="D53" s="85"/>
      <c r="E53" s="85"/>
      <c r="F53" s="85"/>
      <c r="G53" s="85"/>
      <c r="H53" s="85"/>
      <c r="I53" s="85"/>
      <c r="J53" s="85"/>
      <c r="K53" s="85" t="s">
        <v>66</v>
      </c>
      <c r="L53" s="36" t="str">
        <f>IF(C17&gt;0,1-K51,"")</f>
        <v/>
      </c>
    </row>
    <row r="54" spans="1:14" s="41" customFormat="1" ht="17.45" customHeight="1" x14ac:dyDescent="0.25">
      <c r="B54" s="76"/>
      <c r="D54" s="85"/>
      <c r="E54" s="85"/>
      <c r="F54" s="85"/>
      <c r="G54" s="85"/>
      <c r="H54" s="85"/>
      <c r="I54" s="85"/>
      <c r="J54" s="85"/>
      <c r="K54" s="85" t="s">
        <v>63</v>
      </c>
      <c r="L54" s="97" t="str">
        <f>IF(C17&gt;0,K51*K31,"")</f>
        <v/>
      </c>
    </row>
    <row r="55" spans="1:14" s="41" customFormat="1" ht="10.9" customHeight="1" thickBot="1" x14ac:dyDescent="0.3">
      <c r="B55" s="76"/>
      <c r="N55" s="5"/>
    </row>
    <row r="56" spans="1:14" s="41" customFormat="1" ht="28.9" customHeight="1" thickBot="1" x14ac:dyDescent="0.3">
      <c r="B56" s="77"/>
      <c r="C56" s="70"/>
      <c r="D56" s="87"/>
      <c r="E56" s="98" t="s">
        <v>71</v>
      </c>
      <c r="F56" s="99" t="str">
        <f>IF(L31&lt;&gt;0,L31+'Program and Overhead Costs'!I54,"")</f>
        <v/>
      </c>
      <c r="G56" s="259" t="s">
        <v>152</v>
      </c>
      <c r="H56" s="260"/>
      <c r="I56" s="260"/>
      <c r="J56" s="260"/>
      <c r="K56" s="260"/>
      <c r="L56" s="59"/>
      <c r="M56" s="5"/>
      <c r="N56" s="5"/>
    </row>
    <row r="57" spans="1:14" s="41" customFormat="1" ht="6.6" customHeight="1" thickBot="1" x14ac:dyDescent="0.3">
      <c r="B57" s="77"/>
      <c r="C57" s="78"/>
      <c r="D57" s="78"/>
      <c r="E57" s="79"/>
      <c r="F57" s="59"/>
      <c r="G57" s="59"/>
      <c r="H57" s="59"/>
      <c r="I57" s="59"/>
      <c r="J57" s="59"/>
      <c r="K57" s="59"/>
      <c r="L57" s="59"/>
      <c r="N57" s="5"/>
    </row>
    <row r="58" spans="1:14" s="41" customFormat="1" ht="34.9" customHeight="1" thickBot="1" x14ac:dyDescent="0.3">
      <c r="B58" s="77"/>
      <c r="C58" s="251" t="str">
        <f>CONCATENATE("HOURLY RATE FOR PROGRAM BILLABLE TIME* for ",CHAR(10),D6," staff:")</f>
        <v>HOURLY RATE FOR PROGRAM BILLABLE TIME* for 
Certified Peer Specialist staff:</v>
      </c>
      <c r="D58" s="251"/>
      <c r="E58" s="251"/>
      <c r="F58" s="22" t="str">
        <f>IF(C17&gt;0,F56/L54,"")</f>
        <v/>
      </c>
      <c r="G58" s="253" t="s">
        <v>72</v>
      </c>
      <c r="H58" s="254"/>
      <c r="I58" s="254"/>
      <c r="J58" s="254"/>
      <c r="K58" s="254"/>
      <c r="L58" s="254"/>
      <c r="M58" s="117" t="s">
        <v>131</v>
      </c>
      <c r="N58" s="185" t="s">
        <v>101</v>
      </c>
    </row>
    <row r="59" spans="1:14" s="41" customFormat="1" ht="15.6" customHeight="1" x14ac:dyDescent="0.25">
      <c r="B59" s="77"/>
      <c r="C59" s="250" t="s">
        <v>198</v>
      </c>
      <c r="D59" s="250"/>
      <c r="E59" s="250"/>
      <c r="F59" s="250"/>
      <c r="G59" s="250"/>
      <c r="H59" s="250"/>
      <c r="I59" s="250"/>
      <c r="J59" s="250"/>
      <c r="K59" s="250"/>
      <c r="L59" s="250"/>
      <c r="M59"/>
      <c r="N59" s="184" t="s">
        <v>144</v>
      </c>
    </row>
    <row r="60" spans="1:14" s="41" customFormat="1" x14ac:dyDescent="0.25">
      <c r="B60" s="76"/>
    </row>
    <row r="61" spans="1:14" s="41" customFormat="1" x14ac:dyDescent="0.25">
      <c r="B61" s="76"/>
    </row>
    <row r="62" spans="1:14" s="41" customFormat="1" x14ac:dyDescent="0.25">
      <c r="B62" s="76"/>
    </row>
    <row r="63" spans="1:14" s="41" customFormat="1" x14ac:dyDescent="0.25">
      <c r="B63" s="76"/>
    </row>
    <row r="64" spans="1:14" s="41" customFormat="1" x14ac:dyDescent="0.25">
      <c r="B64" s="76"/>
    </row>
    <row r="65" spans="2:2" s="41" customFormat="1" x14ac:dyDescent="0.25">
      <c r="B65" s="76"/>
    </row>
    <row r="66" spans="2:2" s="41" customFormat="1" x14ac:dyDescent="0.25">
      <c r="B66" s="76"/>
    </row>
    <row r="67" spans="2:2" s="41" customFormat="1" x14ac:dyDescent="0.25">
      <c r="B67" s="76"/>
    </row>
    <row r="68" spans="2:2" s="41" customFormat="1" x14ac:dyDescent="0.25">
      <c r="B68" s="76"/>
    </row>
    <row r="69" spans="2:2" s="41" customFormat="1" x14ac:dyDescent="0.25">
      <c r="B69" s="76"/>
    </row>
    <row r="70" spans="2:2" s="41" customFormat="1" x14ac:dyDescent="0.25">
      <c r="B70" s="76"/>
    </row>
    <row r="71" spans="2:2" s="41" customFormat="1" x14ac:dyDescent="0.25">
      <c r="B71" s="76"/>
    </row>
    <row r="72" spans="2:2" s="41" customFormat="1" x14ac:dyDescent="0.25">
      <c r="B72" s="76"/>
    </row>
    <row r="73" spans="2:2" s="41" customFormat="1" x14ac:dyDescent="0.25">
      <c r="B73" s="76"/>
    </row>
    <row r="74" spans="2:2" s="41" customFormat="1" x14ac:dyDescent="0.25">
      <c r="B74" s="76"/>
    </row>
    <row r="75" spans="2:2" s="41" customFormat="1" x14ac:dyDescent="0.25">
      <c r="B75" s="76"/>
    </row>
    <row r="76" spans="2:2" s="41" customFormat="1" x14ac:dyDescent="0.25">
      <c r="B76" s="76"/>
    </row>
    <row r="77" spans="2:2" s="41" customFormat="1" x14ac:dyDescent="0.25">
      <c r="B77" s="76"/>
    </row>
    <row r="78" spans="2:2" s="41" customFormat="1" x14ac:dyDescent="0.25">
      <c r="B78" s="76"/>
    </row>
    <row r="79" spans="2:2" s="41" customFormat="1" x14ac:dyDescent="0.25">
      <c r="B79" s="76"/>
    </row>
    <row r="80" spans="2:2" s="41" customFormat="1" x14ac:dyDescent="0.25">
      <c r="B80" s="76"/>
    </row>
    <row r="81" spans="2:2" s="41" customFormat="1" x14ac:dyDescent="0.25">
      <c r="B81" s="76"/>
    </row>
    <row r="82" spans="2:2" s="41" customFormat="1" x14ac:dyDescent="0.25">
      <c r="B82" s="76"/>
    </row>
    <row r="83" spans="2:2" s="41" customFormat="1" x14ac:dyDescent="0.25">
      <c r="B83" s="76"/>
    </row>
    <row r="84" spans="2:2" s="41" customFormat="1" x14ac:dyDescent="0.25">
      <c r="B84" s="76"/>
    </row>
    <row r="85" spans="2:2" s="41" customFormat="1" x14ac:dyDescent="0.25">
      <c r="B85" s="76"/>
    </row>
    <row r="86" spans="2:2" s="41" customFormat="1" x14ac:dyDescent="0.25">
      <c r="B86" s="76"/>
    </row>
    <row r="87" spans="2:2" s="41" customFormat="1" x14ac:dyDescent="0.25">
      <c r="B87" s="76"/>
    </row>
    <row r="88" spans="2:2" s="41" customFormat="1" x14ac:dyDescent="0.25">
      <c r="B88" s="76"/>
    </row>
    <row r="89" spans="2:2" s="41" customFormat="1" x14ac:dyDescent="0.25">
      <c r="B89" s="76"/>
    </row>
    <row r="90" spans="2:2" s="41" customFormat="1" x14ac:dyDescent="0.25">
      <c r="B90" s="76"/>
    </row>
    <row r="91" spans="2:2" s="41" customFormat="1" x14ac:dyDescent="0.25">
      <c r="B91" s="76"/>
    </row>
    <row r="92" spans="2:2" s="41" customFormat="1" x14ac:dyDescent="0.25">
      <c r="B92" s="76"/>
    </row>
    <row r="93" spans="2:2" s="41" customFormat="1" x14ac:dyDescent="0.25">
      <c r="B93" s="76"/>
    </row>
    <row r="94" spans="2:2" s="41" customFormat="1" x14ac:dyDescent="0.25">
      <c r="B94" s="76"/>
    </row>
    <row r="95" spans="2:2" s="41" customFormat="1" x14ac:dyDescent="0.25">
      <c r="B95" s="76"/>
    </row>
    <row r="96" spans="2:2" s="41" customFormat="1" x14ac:dyDescent="0.25">
      <c r="B96" s="76"/>
    </row>
  </sheetData>
  <sheetProtection algorithmName="SHA-512" hashValue="WpZ0NtKS9Zv0V09MxTR75/tSXV8FWM79lT0GCe0D5QRCDjdUoy+SG905ufUqVGC8tJC5PeD4RLfd3Br7lj5qBQ==" saltValue="vxmR/KzBJpJItohqj3OWTA==" spinCount="100000" sheet="1" selectLockedCells="1"/>
  <mergeCells count="14">
    <mergeCell ref="D12:K12"/>
    <mergeCell ref="B3:L3"/>
    <mergeCell ref="D6:H6"/>
    <mergeCell ref="D8:E8"/>
    <mergeCell ref="D9:J9"/>
    <mergeCell ref="D10:G10"/>
    <mergeCell ref="C59:L59"/>
    <mergeCell ref="C58:E58"/>
    <mergeCell ref="G58:L58"/>
    <mergeCell ref="B33:L33"/>
    <mergeCell ref="C34:K34"/>
    <mergeCell ref="C35:D35"/>
    <mergeCell ref="E35:G35"/>
    <mergeCell ref="G56:K56"/>
  </mergeCells>
  <hyperlinks>
    <hyperlink ref="B33:L33" location="Productivity!A1" display="PART 2:  STAFF PRODUCTIVITY " xr:uid="{FE140325-8E7C-4527-8059-9E03DEA36598}"/>
    <hyperlink ref="E36" location="Productivity!A1" display="Holiday Hours Allocable to CCS" xr:uid="{6C0A14E8-A394-4B9A-A42D-E464BB2324B8}"/>
    <hyperlink ref="G36" location="Productivity!A1" display="PTO Hours Allocable to CCS" xr:uid="{BC79E323-9477-4512-8C10-B2B455170B0E}"/>
    <hyperlink ref="H36" location="Productivity!A1" display="Break Hours Allocable to CCS" xr:uid="{7DE28C73-56AB-47E9-BFA3-EF00B395D7F4}"/>
    <hyperlink ref="I36" location="Productivity!A1" display=" Necessary but Non-Billable CCS-Related Meeting Hours" xr:uid="{B424DEDB-3EB0-4628-A1CF-DF4421A356A6}"/>
    <hyperlink ref="J36" location="Productivity!A1" display="CCS Orientation and Training Hours" xr:uid="{03E61E06-D6A4-48B6-9BE7-958E17D82F94}"/>
    <hyperlink ref="F36" location="Productivity!A1" display="PTO Hours" xr:uid="{2D693327-4025-4BCE-8ED8-4856F909921F}"/>
    <hyperlink ref="D36" location="Productivity!A1" display="Holiday Hours" xr:uid="{F88031FF-EA7C-4EFF-B2DF-9AE16D63FE38}"/>
    <hyperlink ref="C12" location="'Service Array'!A1" display="Service Array Item(s):" xr:uid="{2BECE69A-D30E-4281-80ED-7090D9316F7E}"/>
    <hyperlink ref="B14:D14" location="'Staff DTP'!A1" display="PART 1:  STAFF RELATED DIRECT TO CCS PROGRAM COSTS" xr:uid="{AAABBF0E-50A0-4AB8-9014-633C1DB7CB2A}"/>
    <hyperlink ref="N16" location="Instructions!A1" display="Instructions" xr:uid="{EBAE621F-CCC5-472F-96A3-FABAED43F747}"/>
    <hyperlink ref="N17" location="'Program and Overhead Costs'!A1" display="Program and Overhead Costs" xr:uid="{F16262F2-EF99-4945-B6A7-0D57168D6CD8}"/>
    <hyperlink ref="N58" location="Instructions!A1" display="Instructions" xr:uid="{452B9188-4DF6-47D1-913C-BFC80B7ACF8F}"/>
    <hyperlink ref="N59" location="'Program and Overhead Costs'!A1" display="Program and Overhead Costs" xr:uid="{3620BABD-2A32-4AB7-A3D0-2323820185F1}"/>
  </hyperlinks>
  <pageMargins left="0.25" right="0.2" top="0.25" bottom="0.25" header="0.3" footer="0.3"/>
  <pageSetup scale="4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Professional Type" xr:uid="{CA0AFC4B-9C1F-4885-9959-B3D59B676F57}">
          <x14:formula1>
            <xm:f>lists!$A$2:$A$14</xm:f>
          </x14:formula1>
          <xm:sqref>D6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9F587-E79C-4EC7-9B7D-D8CDDC77044D}">
  <sheetPr>
    <tabColor theme="6" tint="0.79998168889431442"/>
    <pageSetUpPr fitToPage="1"/>
  </sheetPr>
  <dimension ref="A1:AW95"/>
  <sheetViews>
    <sheetView showGridLines="0" zoomScale="85" zoomScaleNormal="85" workbookViewId="0">
      <selection activeCell="D12" sqref="D12:K12"/>
    </sheetView>
  </sheetViews>
  <sheetFormatPr defaultColWidth="8.85546875" defaultRowHeight="15" x14ac:dyDescent="0.25"/>
  <cols>
    <col min="1" max="1" width="1.85546875" style="38" customWidth="1"/>
    <col min="2" max="2" width="8.140625" style="76" customWidth="1"/>
    <col min="3" max="3" width="37.140625" style="38" customWidth="1"/>
    <col min="4" max="4" width="20.7109375" style="38" customWidth="1"/>
    <col min="5" max="5" width="20.28515625" style="38" customWidth="1"/>
    <col min="6" max="6" width="19.5703125" style="38" customWidth="1"/>
    <col min="7" max="7" width="14.42578125" style="38" customWidth="1"/>
    <col min="8" max="8" width="16.28515625" style="38" customWidth="1"/>
    <col min="9" max="9" width="17.7109375" style="38" customWidth="1"/>
    <col min="10" max="10" width="19.42578125" style="38" customWidth="1"/>
    <col min="11" max="11" width="18.7109375" style="38" customWidth="1"/>
    <col min="12" max="12" width="17.42578125" style="41" customWidth="1"/>
    <col min="13" max="13" width="22.140625" style="41" customWidth="1"/>
    <col min="14" max="14" width="26.28515625" style="41" customWidth="1"/>
    <col min="15" max="15" width="8.85546875" style="41" hidden="1" customWidth="1"/>
    <col min="16" max="16" width="0" style="41" hidden="1" customWidth="1"/>
    <col min="17" max="48" width="8.85546875" style="41"/>
    <col min="49" max="16384" width="8.85546875" style="38"/>
  </cols>
  <sheetData>
    <row r="1" spans="1:49" x14ac:dyDescent="0.25">
      <c r="A1" s="46"/>
      <c r="B1" s="77"/>
      <c r="C1" s="46"/>
      <c r="D1" s="46"/>
      <c r="E1" s="46"/>
      <c r="F1" s="46"/>
      <c r="G1" s="46"/>
      <c r="H1" s="46"/>
      <c r="I1" s="46"/>
      <c r="J1" s="46"/>
      <c r="K1" s="46"/>
      <c r="L1" s="5"/>
      <c r="M1" s="5"/>
      <c r="N1" s="5"/>
    </row>
    <row r="2" spans="1:49" ht="6.6" customHeight="1" x14ac:dyDescent="0.25">
      <c r="A2" s="46"/>
      <c r="B2" s="77"/>
      <c r="C2" s="46"/>
      <c r="D2" s="46"/>
      <c r="E2" s="46"/>
      <c r="F2" s="46"/>
      <c r="G2" s="46"/>
      <c r="H2" s="46"/>
      <c r="I2" s="46"/>
      <c r="J2" s="46"/>
      <c r="K2" s="46"/>
      <c r="L2" s="5"/>
      <c r="M2" s="5"/>
      <c r="N2" s="5"/>
    </row>
    <row r="3" spans="1:49" ht="27" customHeight="1" x14ac:dyDescent="0.25">
      <c r="B3" s="224" t="s">
        <v>103</v>
      </c>
      <c r="C3" s="224"/>
      <c r="D3" s="224"/>
      <c r="E3" s="224"/>
      <c r="F3" s="224"/>
      <c r="G3" s="224"/>
      <c r="H3" s="224"/>
      <c r="I3" s="224"/>
      <c r="J3" s="224"/>
      <c r="K3" s="224"/>
      <c r="L3" s="224"/>
      <c r="M3" s="5"/>
      <c r="N3" s="5"/>
    </row>
    <row r="4" spans="1:49" ht="13.15" customHeight="1" x14ac:dyDescent="0.25">
      <c r="B4" s="77"/>
      <c r="C4" s="139" t="s">
        <v>65</v>
      </c>
      <c r="D4" s="5"/>
      <c r="E4" s="5"/>
      <c r="F4" s="5"/>
      <c r="G4" s="5"/>
      <c r="H4" s="5"/>
      <c r="I4" s="5"/>
      <c r="J4" s="5"/>
      <c r="K4" s="47"/>
      <c r="L4" s="5"/>
      <c r="M4" s="5"/>
      <c r="N4" s="5"/>
    </row>
    <row r="5" spans="1:49" ht="6.6" customHeight="1" x14ac:dyDescent="0.3">
      <c r="B5" s="77"/>
      <c r="C5" s="15"/>
      <c r="D5" s="5"/>
      <c r="E5" s="5"/>
      <c r="F5" s="5"/>
      <c r="G5" s="5"/>
      <c r="H5" s="5"/>
      <c r="I5" s="5"/>
      <c r="J5" s="5"/>
      <c r="K5" s="47"/>
      <c r="L5" s="5"/>
      <c r="M5" s="5"/>
      <c r="N5" s="5"/>
    </row>
    <row r="6" spans="1:49" ht="25.15" customHeight="1" x14ac:dyDescent="0.25">
      <c r="B6" s="77"/>
      <c r="C6" s="13" t="s">
        <v>142</v>
      </c>
      <c r="D6" s="271" t="s">
        <v>25</v>
      </c>
      <c r="E6" s="271"/>
      <c r="F6" s="271"/>
      <c r="G6" s="271"/>
      <c r="H6" s="271"/>
      <c r="I6" s="5"/>
      <c r="J6" s="5"/>
      <c r="K6" s="5"/>
      <c r="L6" s="5"/>
      <c r="M6" s="5"/>
      <c r="N6" s="5"/>
    </row>
    <row r="7" spans="1:49" ht="6" customHeight="1" x14ac:dyDescent="0.25">
      <c r="B7" s="77"/>
      <c r="C7" s="5"/>
      <c r="D7" s="5"/>
      <c r="E7" s="5"/>
      <c r="F7" s="5"/>
      <c r="G7" s="5"/>
      <c r="H7" s="5"/>
      <c r="I7" s="5"/>
      <c r="J7" s="5"/>
      <c r="K7" s="5"/>
      <c r="L7" s="5"/>
      <c r="M7" s="5"/>
      <c r="N7" s="5"/>
    </row>
    <row r="8" spans="1:49" ht="22.15" customHeight="1" x14ac:dyDescent="0.25">
      <c r="B8" s="77"/>
      <c r="C8" s="8" t="s">
        <v>61</v>
      </c>
      <c r="D8" s="265" t="str">
        <f>IF('Program and Overhead Costs'!$E$7&lt;&gt;0,'Program and Overhead Costs'!$E$7,"")</f>
        <v/>
      </c>
      <c r="E8" s="265"/>
      <c r="F8" s="6" t="s">
        <v>32</v>
      </c>
      <c r="G8" s="7"/>
      <c r="H8" s="7"/>
      <c r="I8" s="7"/>
      <c r="J8" s="5"/>
      <c r="K8" s="5"/>
      <c r="L8" s="5"/>
      <c r="M8" s="5"/>
      <c r="N8" s="5"/>
    </row>
    <row r="9" spans="1:49" ht="18" customHeight="1" x14ac:dyDescent="0.25">
      <c r="B9" s="77"/>
      <c r="C9" s="8"/>
      <c r="D9" s="266" t="s">
        <v>31</v>
      </c>
      <c r="E9" s="266"/>
      <c r="F9" s="266"/>
      <c r="G9" s="266"/>
      <c r="H9" s="266"/>
      <c r="I9" s="266"/>
      <c r="J9" s="266"/>
      <c r="K9" s="5"/>
      <c r="L9" s="5"/>
      <c r="M9" s="5"/>
      <c r="N9" s="5"/>
    </row>
    <row r="10" spans="1:49" ht="22.15" customHeight="1" x14ac:dyDescent="0.25">
      <c r="B10" s="77"/>
      <c r="C10" s="8" t="s">
        <v>17</v>
      </c>
      <c r="D10" s="267" t="str">
        <f>IF('Program and Overhead Costs'!$E$9&lt;&gt;0,'Program and Overhead Costs'!$E$9,"")</f>
        <v/>
      </c>
      <c r="E10" s="267"/>
      <c r="F10" s="267"/>
      <c r="G10" s="267"/>
      <c r="H10" s="5"/>
      <c r="I10" s="5"/>
      <c r="J10" s="5"/>
      <c r="K10" s="5"/>
      <c r="L10" s="5"/>
      <c r="M10" s="5"/>
      <c r="N10" s="5"/>
    </row>
    <row r="11" spans="1:49" ht="6.6" customHeight="1" x14ac:dyDescent="0.25">
      <c r="B11" s="77"/>
      <c r="C11" s="8"/>
      <c r="D11" s="48"/>
      <c r="E11" s="48"/>
      <c r="F11" s="48"/>
      <c r="G11" s="48"/>
      <c r="H11" s="5"/>
      <c r="I11" s="5"/>
      <c r="J11" s="5"/>
      <c r="K11" s="5"/>
      <c r="L11" s="5"/>
      <c r="M11" s="5"/>
      <c r="N11" s="5"/>
    </row>
    <row r="12" spans="1:49" ht="22.15" customHeight="1" x14ac:dyDescent="0.25">
      <c r="A12" s="147"/>
      <c r="B12" s="137"/>
      <c r="C12" s="112" t="s">
        <v>68</v>
      </c>
      <c r="D12" s="261"/>
      <c r="E12" s="261"/>
      <c r="F12" s="261"/>
      <c r="G12" s="261"/>
      <c r="H12" s="262"/>
      <c r="I12" s="262"/>
      <c r="J12" s="262"/>
      <c r="K12" s="262"/>
      <c r="L12" s="77"/>
      <c r="M12" s="5"/>
      <c r="N12" s="5"/>
    </row>
    <row r="13" spans="1:49" s="41" customFormat="1" ht="5.45" customHeight="1" x14ac:dyDescent="0.25">
      <c r="B13" s="77"/>
      <c r="C13" s="14"/>
      <c r="D13" s="48"/>
      <c r="E13" s="48"/>
      <c r="F13" s="48"/>
      <c r="G13" s="48"/>
      <c r="H13" s="5"/>
      <c r="I13" s="5"/>
      <c r="J13" s="5"/>
      <c r="K13" s="5"/>
      <c r="L13" s="77"/>
      <c r="M13" s="5"/>
      <c r="N13" s="5"/>
    </row>
    <row r="14" spans="1:49" s="76" customFormat="1" ht="31.9" customHeight="1" x14ac:dyDescent="0.25">
      <c r="B14" s="145" t="s">
        <v>104</v>
      </c>
      <c r="C14" s="146"/>
      <c r="D14" s="146"/>
      <c r="F14" s="77"/>
      <c r="G14" s="77"/>
      <c r="H14" s="77"/>
      <c r="I14" s="77"/>
      <c r="J14" s="77"/>
      <c r="K14" s="77"/>
      <c r="L14" s="77"/>
      <c r="M14" s="77"/>
      <c r="N14" s="77"/>
    </row>
    <row r="15" spans="1:49" s="76" customFormat="1" ht="5.45" customHeight="1" x14ac:dyDescent="0.25">
      <c r="B15" s="77"/>
      <c r="C15" s="92"/>
      <c r="D15" s="93"/>
      <c r="E15" s="77"/>
      <c r="F15" s="77"/>
      <c r="G15" s="77"/>
      <c r="H15" s="77"/>
      <c r="I15" s="77"/>
      <c r="J15" s="77"/>
      <c r="K15" s="77"/>
      <c r="L15" s="77"/>
      <c r="M15" s="77"/>
      <c r="N15" s="77"/>
    </row>
    <row r="16" spans="1:49" s="50" customFormat="1" ht="95.25" customHeight="1" x14ac:dyDescent="0.25">
      <c r="B16" s="91"/>
      <c r="C16" s="12" t="str">
        <f>CONCATENATE("List all ",D6," CCS Direct Service Positions")</f>
        <v>List all Rehab Worker CCS Direct Service Positions</v>
      </c>
      <c r="D16" s="12" t="s">
        <v>59</v>
      </c>
      <c r="E16" s="11" t="s">
        <v>56</v>
      </c>
      <c r="F16" s="12" t="s">
        <v>58</v>
      </c>
      <c r="G16" s="12" t="s">
        <v>12</v>
      </c>
      <c r="H16" s="12" t="s">
        <v>200</v>
      </c>
      <c r="I16" s="12" t="s">
        <v>201</v>
      </c>
      <c r="J16" s="12" t="s">
        <v>60</v>
      </c>
      <c r="K16" s="12" t="s">
        <v>112</v>
      </c>
      <c r="L16" s="12" t="s">
        <v>54</v>
      </c>
      <c r="M16" s="117" t="s">
        <v>131</v>
      </c>
      <c r="N16" s="185" t="s">
        <v>101</v>
      </c>
      <c r="P16" s="88" t="s">
        <v>16</v>
      </c>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row>
    <row r="17" spans="1:49" ht="18" customHeight="1" x14ac:dyDescent="0.25">
      <c r="B17" s="77"/>
      <c r="C17" s="10"/>
      <c r="D17" s="16"/>
      <c r="E17" s="9"/>
      <c r="F17" s="3" t="str">
        <f>IF(C17&gt;0,E17*52,"")</f>
        <v/>
      </c>
      <c r="G17" s="18" t="str">
        <f>IF(C17&gt;0,D17*E17*52,"")</f>
        <v/>
      </c>
      <c r="H17" s="16"/>
      <c r="I17" s="16"/>
      <c r="J17" s="9"/>
      <c r="K17" s="3" t="str">
        <f t="shared" ref="K17:K30" si="0">IF(C17&gt;0,J17*52,"")</f>
        <v/>
      </c>
      <c r="L17" s="18" t="str">
        <f>IF(C17&gt;0,(G17+H17+I17)*P17,"")</f>
        <v/>
      </c>
      <c r="M17"/>
      <c r="N17" s="184" t="s">
        <v>144</v>
      </c>
      <c r="P17" s="89" t="e">
        <f t="shared" ref="P17:P30" si="1">IF(K17=0,"",K17/F17)</f>
        <v>#VALUE!</v>
      </c>
      <c r="AW17" s="41"/>
    </row>
    <row r="18" spans="1:49" ht="18" customHeight="1" x14ac:dyDescent="0.25">
      <c r="B18" s="77"/>
      <c r="C18" s="10"/>
      <c r="D18" s="16"/>
      <c r="E18" s="9"/>
      <c r="F18" s="3" t="str">
        <f t="shared" ref="F18:F30" si="2">IF(C18&gt;0,E18*52,"")</f>
        <v/>
      </c>
      <c r="G18" s="18" t="str">
        <f t="shared" ref="G18:G30" si="3">IF(C18&gt;0,D18*E18*52,"")</f>
        <v/>
      </c>
      <c r="H18" s="16"/>
      <c r="I18" s="16"/>
      <c r="J18" s="9"/>
      <c r="K18" s="3" t="str">
        <f t="shared" si="0"/>
        <v/>
      </c>
      <c r="L18" s="18" t="str">
        <f t="shared" ref="L18:L30" si="4">IF(C18&gt;0,(G18+H18+I18)*P18,"")</f>
        <v/>
      </c>
      <c r="M18"/>
      <c r="N18" s="138"/>
      <c r="O18" s="5"/>
      <c r="P18" s="89" t="e">
        <f t="shared" si="1"/>
        <v>#VALUE!</v>
      </c>
      <c r="AW18" s="41"/>
    </row>
    <row r="19" spans="1:49" ht="18" customHeight="1" x14ac:dyDescent="0.25">
      <c r="B19" s="77"/>
      <c r="C19" s="10"/>
      <c r="D19" s="16"/>
      <c r="E19" s="9"/>
      <c r="F19" s="3" t="str">
        <f t="shared" si="2"/>
        <v/>
      </c>
      <c r="G19" s="18" t="str">
        <f t="shared" si="3"/>
        <v/>
      </c>
      <c r="H19" s="16"/>
      <c r="I19" s="16"/>
      <c r="J19" s="9"/>
      <c r="K19" s="3" t="str">
        <f t="shared" si="0"/>
        <v/>
      </c>
      <c r="L19" s="18" t="str">
        <f t="shared" si="4"/>
        <v/>
      </c>
      <c r="M19"/>
      <c r="N19" s="113"/>
      <c r="O19" s="5"/>
      <c r="P19" s="89" t="e">
        <f t="shared" si="1"/>
        <v>#VALUE!</v>
      </c>
      <c r="AW19" s="41"/>
    </row>
    <row r="20" spans="1:49" ht="18" customHeight="1" x14ac:dyDescent="0.25">
      <c r="B20" s="77"/>
      <c r="C20" s="10"/>
      <c r="D20" s="16"/>
      <c r="E20" s="9"/>
      <c r="F20" s="3" t="str">
        <f t="shared" si="2"/>
        <v/>
      </c>
      <c r="G20" s="18" t="str">
        <f t="shared" si="3"/>
        <v/>
      </c>
      <c r="H20" s="16"/>
      <c r="I20" s="16"/>
      <c r="J20" s="9"/>
      <c r="K20" s="3" t="str">
        <f t="shared" si="0"/>
        <v/>
      </c>
      <c r="L20" s="18" t="str">
        <f t="shared" si="4"/>
        <v/>
      </c>
      <c r="M20"/>
      <c r="N20" s="113"/>
      <c r="O20" s="5"/>
      <c r="P20" s="89" t="e">
        <f t="shared" si="1"/>
        <v>#VALUE!</v>
      </c>
      <c r="AW20" s="41"/>
    </row>
    <row r="21" spans="1:49" ht="18" customHeight="1" x14ac:dyDescent="0.25">
      <c r="B21" s="77"/>
      <c r="C21" s="10"/>
      <c r="D21" s="16"/>
      <c r="E21" s="9"/>
      <c r="F21" s="3" t="str">
        <f t="shared" si="2"/>
        <v/>
      </c>
      <c r="G21" s="18" t="str">
        <f t="shared" si="3"/>
        <v/>
      </c>
      <c r="H21" s="16"/>
      <c r="I21" s="16"/>
      <c r="J21" s="9"/>
      <c r="K21" s="3" t="str">
        <f t="shared" si="0"/>
        <v/>
      </c>
      <c r="L21" s="18" t="str">
        <f t="shared" si="4"/>
        <v/>
      </c>
      <c r="M21"/>
      <c r="N21" s="113"/>
      <c r="O21" s="5"/>
      <c r="P21" s="89" t="e">
        <f t="shared" si="1"/>
        <v>#VALUE!</v>
      </c>
      <c r="AW21" s="41"/>
    </row>
    <row r="22" spans="1:49" ht="18" customHeight="1" x14ac:dyDescent="0.25">
      <c r="B22" s="77"/>
      <c r="C22" s="10"/>
      <c r="D22" s="16"/>
      <c r="E22" s="9"/>
      <c r="F22" s="3" t="str">
        <f t="shared" si="2"/>
        <v/>
      </c>
      <c r="G22" s="18" t="str">
        <f t="shared" si="3"/>
        <v/>
      </c>
      <c r="H22" s="16"/>
      <c r="I22" s="16"/>
      <c r="J22" s="9"/>
      <c r="K22" s="3" t="str">
        <f t="shared" si="0"/>
        <v/>
      </c>
      <c r="L22" s="18" t="str">
        <f t="shared" si="4"/>
        <v/>
      </c>
      <c r="M22"/>
      <c r="N22" s="113"/>
      <c r="O22" s="5"/>
      <c r="P22" s="89" t="e">
        <f t="shared" si="1"/>
        <v>#VALUE!</v>
      </c>
      <c r="AW22" s="41"/>
    </row>
    <row r="23" spans="1:49" ht="18" customHeight="1" x14ac:dyDescent="0.25">
      <c r="B23" s="77"/>
      <c r="C23" s="10"/>
      <c r="D23" s="16"/>
      <c r="E23" s="9"/>
      <c r="F23" s="3" t="str">
        <f t="shared" si="2"/>
        <v/>
      </c>
      <c r="G23" s="18" t="str">
        <f t="shared" si="3"/>
        <v/>
      </c>
      <c r="H23" s="16"/>
      <c r="I23" s="16"/>
      <c r="J23" s="9"/>
      <c r="K23" s="3" t="str">
        <f t="shared" si="0"/>
        <v/>
      </c>
      <c r="L23" s="18" t="str">
        <f t="shared" si="4"/>
        <v/>
      </c>
      <c r="M23"/>
      <c r="N23" s="113"/>
      <c r="O23" s="5"/>
      <c r="P23" s="89" t="e">
        <f t="shared" si="1"/>
        <v>#VALUE!</v>
      </c>
      <c r="AW23" s="41"/>
    </row>
    <row r="24" spans="1:49" ht="18" customHeight="1" x14ac:dyDescent="0.25">
      <c r="B24" s="77"/>
      <c r="C24" s="10"/>
      <c r="D24" s="16"/>
      <c r="E24" s="9"/>
      <c r="F24" s="3" t="str">
        <f t="shared" si="2"/>
        <v/>
      </c>
      <c r="G24" s="18" t="str">
        <f t="shared" si="3"/>
        <v/>
      </c>
      <c r="H24" s="16"/>
      <c r="I24" s="16"/>
      <c r="J24" s="9"/>
      <c r="K24" s="3" t="str">
        <f t="shared" si="0"/>
        <v/>
      </c>
      <c r="L24" s="18" t="str">
        <f t="shared" si="4"/>
        <v/>
      </c>
      <c r="M24"/>
      <c r="N24" s="113"/>
      <c r="O24" s="5"/>
      <c r="P24" s="89" t="e">
        <f t="shared" si="1"/>
        <v>#VALUE!</v>
      </c>
      <c r="AW24" s="41"/>
    </row>
    <row r="25" spans="1:49" ht="18" customHeight="1" x14ac:dyDescent="0.25">
      <c r="B25" s="77"/>
      <c r="C25" s="10"/>
      <c r="D25" s="16"/>
      <c r="E25" s="9"/>
      <c r="F25" s="3" t="str">
        <f t="shared" si="2"/>
        <v/>
      </c>
      <c r="G25" s="18" t="str">
        <f t="shared" si="3"/>
        <v/>
      </c>
      <c r="H25" s="16"/>
      <c r="I25" s="16"/>
      <c r="J25" s="9"/>
      <c r="K25" s="3" t="str">
        <f t="shared" si="0"/>
        <v/>
      </c>
      <c r="L25" s="18" t="str">
        <f t="shared" si="4"/>
        <v/>
      </c>
      <c r="M25"/>
      <c r="N25" s="113"/>
      <c r="O25" s="5"/>
      <c r="P25" s="89" t="e">
        <f t="shared" si="1"/>
        <v>#VALUE!</v>
      </c>
      <c r="AW25" s="41"/>
    </row>
    <row r="26" spans="1:49" ht="18" customHeight="1" x14ac:dyDescent="0.25">
      <c r="B26" s="77"/>
      <c r="C26" s="10"/>
      <c r="D26" s="16"/>
      <c r="E26" s="9"/>
      <c r="F26" s="3" t="str">
        <f t="shared" si="2"/>
        <v/>
      </c>
      <c r="G26" s="18" t="str">
        <f t="shared" si="3"/>
        <v/>
      </c>
      <c r="H26" s="16"/>
      <c r="I26" s="16"/>
      <c r="J26" s="9"/>
      <c r="K26" s="3" t="str">
        <f t="shared" si="0"/>
        <v/>
      </c>
      <c r="L26" s="18" t="str">
        <f t="shared" si="4"/>
        <v/>
      </c>
      <c r="M26"/>
      <c r="N26" s="113"/>
      <c r="O26" s="5"/>
      <c r="P26" s="89" t="e">
        <f t="shared" si="1"/>
        <v>#VALUE!</v>
      </c>
      <c r="AW26" s="41"/>
    </row>
    <row r="27" spans="1:49" ht="18" customHeight="1" x14ac:dyDescent="0.25">
      <c r="B27" s="77"/>
      <c r="C27" s="10"/>
      <c r="D27" s="16"/>
      <c r="E27" s="9"/>
      <c r="F27" s="3" t="str">
        <f t="shared" si="2"/>
        <v/>
      </c>
      <c r="G27" s="18" t="str">
        <f t="shared" si="3"/>
        <v/>
      </c>
      <c r="H27" s="16"/>
      <c r="I27" s="16"/>
      <c r="J27" s="9"/>
      <c r="K27" s="3" t="str">
        <f t="shared" si="0"/>
        <v/>
      </c>
      <c r="L27" s="18" t="str">
        <f t="shared" si="4"/>
        <v/>
      </c>
      <c r="M27"/>
      <c r="N27" s="113"/>
      <c r="O27" s="5"/>
      <c r="P27" s="89" t="e">
        <f t="shared" si="1"/>
        <v>#VALUE!</v>
      </c>
      <c r="AW27" s="41"/>
    </row>
    <row r="28" spans="1:49" ht="18" customHeight="1" x14ac:dyDescent="0.25">
      <c r="B28" s="77"/>
      <c r="C28" s="10"/>
      <c r="D28" s="16"/>
      <c r="E28" s="9"/>
      <c r="F28" s="3" t="str">
        <f t="shared" si="2"/>
        <v/>
      </c>
      <c r="G28" s="18" t="str">
        <f t="shared" si="3"/>
        <v/>
      </c>
      <c r="H28" s="16"/>
      <c r="I28" s="16"/>
      <c r="J28" s="9"/>
      <c r="K28" s="3" t="str">
        <f t="shared" si="0"/>
        <v/>
      </c>
      <c r="L28" s="18" t="str">
        <f t="shared" si="4"/>
        <v/>
      </c>
      <c r="M28"/>
      <c r="N28" s="113"/>
      <c r="O28" s="5"/>
      <c r="P28" s="89" t="e">
        <f t="shared" si="1"/>
        <v>#VALUE!</v>
      </c>
      <c r="AW28" s="41"/>
    </row>
    <row r="29" spans="1:49" ht="18" customHeight="1" x14ac:dyDescent="0.25">
      <c r="B29" s="77"/>
      <c r="C29" s="10"/>
      <c r="D29" s="16"/>
      <c r="E29" s="9"/>
      <c r="F29" s="3" t="str">
        <f t="shared" si="2"/>
        <v/>
      </c>
      <c r="G29" s="18" t="str">
        <f t="shared" si="3"/>
        <v/>
      </c>
      <c r="H29" s="16"/>
      <c r="I29" s="16"/>
      <c r="J29" s="9"/>
      <c r="K29" s="3" t="str">
        <f t="shared" si="0"/>
        <v/>
      </c>
      <c r="L29" s="18" t="str">
        <f t="shared" si="4"/>
        <v/>
      </c>
      <c r="N29" s="113"/>
      <c r="O29" s="5"/>
      <c r="P29" s="89" t="e">
        <f t="shared" si="1"/>
        <v>#VALUE!</v>
      </c>
      <c r="AW29" s="41"/>
    </row>
    <row r="30" spans="1:49" ht="18" customHeight="1" thickBot="1" x14ac:dyDescent="0.3">
      <c r="B30" s="77"/>
      <c r="C30" s="10"/>
      <c r="D30" s="16"/>
      <c r="E30" s="9"/>
      <c r="F30" s="3" t="str">
        <f t="shared" si="2"/>
        <v/>
      </c>
      <c r="G30" s="18" t="str">
        <f t="shared" si="3"/>
        <v/>
      </c>
      <c r="H30" s="16"/>
      <c r="I30" s="16"/>
      <c r="J30" s="9"/>
      <c r="K30" s="3" t="str">
        <f t="shared" si="0"/>
        <v/>
      </c>
      <c r="L30" s="18" t="str">
        <f t="shared" si="4"/>
        <v/>
      </c>
      <c r="O30" s="5"/>
      <c r="P30" s="89" t="e">
        <f t="shared" si="1"/>
        <v>#VALUE!</v>
      </c>
      <c r="AW30" s="41"/>
    </row>
    <row r="31" spans="1:49" ht="15.75" thickBot="1" x14ac:dyDescent="0.3">
      <c r="B31" s="77"/>
      <c r="C31" s="77"/>
      <c r="D31" s="95"/>
      <c r="E31" s="52">
        <f t="shared" ref="E31:K31" si="5">SUM(E17:E30)</f>
        <v>0</v>
      </c>
      <c r="F31" s="52">
        <f t="shared" si="5"/>
        <v>0</v>
      </c>
      <c r="G31" s="18">
        <f t="shared" si="5"/>
        <v>0</v>
      </c>
      <c r="H31" s="53">
        <f t="shared" si="5"/>
        <v>0</v>
      </c>
      <c r="I31" s="53">
        <f t="shared" si="5"/>
        <v>0</v>
      </c>
      <c r="J31" s="52">
        <f>SUM(J17:J30)</f>
        <v>0</v>
      </c>
      <c r="K31" s="52">
        <f t="shared" si="5"/>
        <v>0</v>
      </c>
      <c r="L31" s="54">
        <f>SUM(L17:L30)</f>
        <v>0</v>
      </c>
      <c r="O31" s="5"/>
      <c r="P31" s="90"/>
      <c r="AW31" s="41"/>
    </row>
    <row r="32" spans="1:49" s="41" customFormat="1" ht="10.9" customHeight="1" x14ac:dyDescent="0.25">
      <c r="A32" s="5"/>
      <c r="B32" s="77"/>
      <c r="C32" s="5"/>
      <c r="D32" s="5"/>
      <c r="E32" s="5"/>
      <c r="F32" s="5"/>
      <c r="G32" s="5"/>
      <c r="H32" s="5"/>
      <c r="I32" s="5"/>
      <c r="J32" s="5"/>
      <c r="K32" s="5"/>
      <c r="L32" s="5"/>
      <c r="M32" s="5"/>
      <c r="N32" s="5"/>
    </row>
    <row r="33" spans="1:12" s="41" customFormat="1" ht="18.600000000000001" customHeight="1" x14ac:dyDescent="0.25">
      <c r="A33" s="26"/>
      <c r="B33" s="255" t="s">
        <v>115</v>
      </c>
      <c r="C33" s="255"/>
      <c r="D33" s="255"/>
      <c r="E33" s="255"/>
      <c r="F33" s="255"/>
      <c r="G33" s="255"/>
      <c r="H33" s="255"/>
      <c r="I33" s="255"/>
      <c r="J33" s="255"/>
      <c r="K33" s="255"/>
      <c r="L33" s="255"/>
    </row>
    <row r="34" spans="1:12" s="41" customFormat="1" ht="22.15" customHeight="1" x14ac:dyDescent="0.25">
      <c r="A34" s="141"/>
      <c r="B34" s="76"/>
      <c r="C34" s="256" t="s">
        <v>69</v>
      </c>
      <c r="D34" s="256"/>
      <c r="E34" s="256"/>
      <c r="F34" s="256"/>
      <c r="G34" s="256"/>
      <c r="H34" s="256"/>
      <c r="I34" s="256"/>
      <c r="J34" s="256"/>
      <c r="K34" s="256"/>
      <c r="L34" s="27"/>
    </row>
    <row r="35" spans="1:12" s="41" customFormat="1" ht="22.15" customHeight="1" x14ac:dyDescent="0.25">
      <c r="A35" s="26"/>
      <c r="B35" s="76"/>
      <c r="C35" s="257" t="s">
        <v>64</v>
      </c>
      <c r="D35" s="257"/>
      <c r="E35" s="258" t="str">
        <f>D8</f>
        <v/>
      </c>
      <c r="F35" s="258"/>
      <c r="G35" s="258"/>
      <c r="H35" s="28"/>
      <c r="I35" s="28"/>
      <c r="J35" s="28"/>
      <c r="K35" s="29"/>
    </row>
    <row r="36" spans="1:12" s="41" customFormat="1" ht="64.150000000000006" customHeight="1" x14ac:dyDescent="0.25">
      <c r="A36" s="26"/>
      <c r="B36" s="76"/>
      <c r="C36" s="12" t="str">
        <f>CONCATENATE("List all ",D6," CCS Direct Service Positions")</f>
        <v>List all Rehab Worker CCS Direct Service Positions</v>
      </c>
      <c r="D36" s="111" t="s">
        <v>194</v>
      </c>
      <c r="E36" s="111" t="s">
        <v>107</v>
      </c>
      <c r="F36" s="111" t="s">
        <v>195</v>
      </c>
      <c r="G36" s="111" t="s">
        <v>110</v>
      </c>
      <c r="H36" s="111" t="s">
        <v>111</v>
      </c>
      <c r="I36" s="111" t="s">
        <v>196</v>
      </c>
      <c r="J36" s="111" t="s">
        <v>197</v>
      </c>
      <c r="K36" s="12" t="s">
        <v>14</v>
      </c>
    </row>
    <row r="37" spans="1:12" s="41" customFormat="1" ht="19.149999999999999" customHeight="1" x14ac:dyDescent="0.25">
      <c r="A37" s="26"/>
      <c r="B37" s="76"/>
      <c r="C37" s="30" t="str">
        <f t="shared" ref="C37:C50" si="6">IF(C17&gt;0,C17,"")</f>
        <v/>
      </c>
      <c r="D37" s="23"/>
      <c r="E37" s="96" t="str">
        <f t="shared" ref="E37:E50" si="7">IF(C17&gt;0,D37*(K17/F17),"")</f>
        <v/>
      </c>
      <c r="F37" s="23"/>
      <c r="G37" s="96" t="str">
        <f t="shared" ref="G37:G50" si="8">IF(C17&gt;0,F37*(K17/F17),"")</f>
        <v/>
      </c>
      <c r="H37" s="31" t="str">
        <f t="shared" ref="H37:H50" si="9">IF(C17&gt;0,30*(F17/8)/60/(2080/K17),"")</f>
        <v/>
      </c>
      <c r="I37" s="23"/>
      <c r="J37" s="23"/>
      <c r="K37" s="32" t="str">
        <f t="shared" ref="K37:K50" si="10">IF(C17&gt;0,(K17-E37-G37-H37-I37-J37)/K17,"")</f>
        <v/>
      </c>
    </row>
    <row r="38" spans="1:12" s="41" customFormat="1" ht="19.149999999999999" customHeight="1" x14ac:dyDescent="0.25">
      <c r="A38" s="26"/>
      <c r="B38" s="76"/>
      <c r="C38" s="30" t="str">
        <f t="shared" si="6"/>
        <v/>
      </c>
      <c r="D38" s="23"/>
      <c r="E38" s="96" t="str">
        <f t="shared" si="7"/>
        <v/>
      </c>
      <c r="F38" s="23"/>
      <c r="G38" s="96" t="str">
        <f t="shared" si="8"/>
        <v/>
      </c>
      <c r="H38" s="31" t="str">
        <f t="shared" si="9"/>
        <v/>
      </c>
      <c r="I38" s="23"/>
      <c r="J38" s="23"/>
      <c r="K38" s="32" t="str">
        <f t="shared" si="10"/>
        <v/>
      </c>
    </row>
    <row r="39" spans="1:12" s="41" customFormat="1" ht="19.149999999999999" customHeight="1" x14ac:dyDescent="0.25">
      <c r="A39" s="26"/>
      <c r="B39" s="76"/>
      <c r="C39" s="30" t="str">
        <f t="shared" si="6"/>
        <v/>
      </c>
      <c r="D39" s="23"/>
      <c r="E39" s="96" t="str">
        <f t="shared" si="7"/>
        <v/>
      </c>
      <c r="F39" s="23"/>
      <c r="G39" s="96" t="str">
        <f t="shared" si="8"/>
        <v/>
      </c>
      <c r="H39" s="31" t="str">
        <f t="shared" si="9"/>
        <v/>
      </c>
      <c r="I39" s="23"/>
      <c r="J39" s="23"/>
      <c r="K39" s="32" t="str">
        <f t="shared" si="10"/>
        <v/>
      </c>
    </row>
    <row r="40" spans="1:12" s="41" customFormat="1" ht="19.149999999999999" customHeight="1" x14ac:dyDescent="0.25">
      <c r="A40" s="26"/>
      <c r="B40" s="76"/>
      <c r="C40" s="30" t="str">
        <f t="shared" si="6"/>
        <v/>
      </c>
      <c r="D40" s="23"/>
      <c r="E40" s="96" t="str">
        <f t="shared" si="7"/>
        <v/>
      </c>
      <c r="F40" s="23"/>
      <c r="G40" s="96" t="str">
        <f t="shared" si="8"/>
        <v/>
      </c>
      <c r="H40" s="31" t="str">
        <f t="shared" si="9"/>
        <v/>
      </c>
      <c r="I40" s="23"/>
      <c r="J40" s="23"/>
      <c r="K40" s="32" t="str">
        <f t="shared" si="10"/>
        <v/>
      </c>
    </row>
    <row r="41" spans="1:12" s="41" customFormat="1" ht="19.149999999999999" customHeight="1" x14ac:dyDescent="0.25">
      <c r="A41" s="26"/>
      <c r="B41" s="76"/>
      <c r="C41" s="30" t="str">
        <f t="shared" si="6"/>
        <v/>
      </c>
      <c r="D41" s="23"/>
      <c r="E41" s="96" t="str">
        <f t="shared" si="7"/>
        <v/>
      </c>
      <c r="F41" s="23"/>
      <c r="G41" s="96" t="str">
        <f t="shared" si="8"/>
        <v/>
      </c>
      <c r="H41" s="31" t="str">
        <f t="shared" si="9"/>
        <v/>
      </c>
      <c r="I41" s="23"/>
      <c r="J41" s="23"/>
      <c r="K41" s="32" t="str">
        <f t="shared" si="10"/>
        <v/>
      </c>
    </row>
    <row r="42" spans="1:12" s="41" customFormat="1" ht="19.149999999999999" customHeight="1" x14ac:dyDescent="0.25">
      <c r="A42" s="26"/>
      <c r="B42" s="76"/>
      <c r="C42" s="30" t="str">
        <f t="shared" si="6"/>
        <v/>
      </c>
      <c r="D42" s="23"/>
      <c r="E42" s="96" t="str">
        <f t="shared" si="7"/>
        <v/>
      </c>
      <c r="F42" s="23"/>
      <c r="G42" s="96" t="str">
        <f t="shared" si="8"/>
        <v/>
      </c>
      <c r="H42" s="31" t="str">
        <f t="shared" si="9"/>
        <v/>
      </c>
      <c r="I42" s="23"/>
      <c r="J42" s="23"/>
      <c r="K42" s="32" t="str">
        <f t="shared" si="10"/>
        <v/>
      </c>
    </row>
    <row r="43" spans="1:12" s="41" customFormat="1" ht="19.149999999999999" customHeight="1" x14ac:dyDescent="0.25">
      <c r="A43" s="26"/>
      <c r="B43" s="76"/>
      <c r="C43" s="30" t="str">
        <f t="shared" si="6"/>
        <v/>
      </c>
      <c r="D43" s="23"/>
      <c r="E43" s="96" t="str">
        <f t="shared" si="7"/>
        <v/>
      </c>
      <c r="F43" s="23"/>
      <c r="G43" s="96" t="str">
        <f t="shared" si="8"/>
        <v/>
      </c>
      <c r="H43" s="31" t="str">
        <f t="shared" si="9"/>
        <v/>
      </c>
      <c r="I43" s="23"/>
      <c r="J43" s="23"/>
      <c r="K43" s="32" t="str">
        <f t="shared" si="10"/>
        <v/>
      </c>
    </row>
    <row r="44" spans="1:12" s="41" customFormat="1" ht="19.149999999999999" customHeight="1" x14ac:dyDescent="0.25">
      <c r="A44" s="26"/>
      <c r="B44" s="76"/>
      <c r="C44" s="30" t="str">
        <f t="shared" si="6"/>
        <v/>
      </c>
      <c r="D44" s="23"/>
      <c r="E44" s="96" t="str">
        <f t="shared" si="7"/>
        <v/>
      </c>
      <c r="F44" s="23"/>
      <c r="G44" s="96" t="str">
        <f t="shared" si="8"/>
        <v/>
      </c>
      <c r="H44" s="31" t="str">
        <f t="shared" si="9"/>
        <v/>
      </c>
      <c r="I44" s="23"/>
      <c r="J44" s="23"/>
      <c r="K44" s="32" t="str">
        <f t="shared" si="10"/>
        <v/>
      </c>
    </row>
    <row r="45" spans="1:12" s="41" customFormat="1" ht="19.149999999999999" customHeight="1" x14ac:dyDescent="0.25">
      <c r="A45" s="26"/>
      <c r="B45" s="76"/>
      <c r="C45" s="30" t="str">
        <f t="shared" si="6"/>
        <v/>
      </c>
      <c r="D45" s="23"/>
      <c r="E45" s="96" t="str">
        <f t="shared" si="7"/>
        <v/>
      </c>
      <c r="F45" s="23"/>
      <c r="G45" s="96" t="str">
        <f t="shared" si="8"/>
        <v/>
      </c>
      <c r="H45" s="31" t="str">
        <f t="shared" si="9"/>
        <v/>
      </c>
      <c r="I45" s="23"/>
      <c r="J45" s="23"/>
      <c r="K45" s="32" t="str">
        <f t="shared" si="10"/>
        <v/>
      </c>
    </row>
    <row r="46" spans="1:12" s="41" customFormat="1" ht="19.149999999999999" customHeight="1" x14ac:dyDescent="0.25">
      <c r="A46" s="26"/>
      <c r="B46" s="76"/>
      <c r="C46" s="30" t="str">
        <f t="shared" si="6"/>
        <v/>
      </c>
      <c r="D46" s="23"/>
      <c r="E46" s="96" t="str">
        <f t="shared" si="7"/>
        <v/>
      </c>
      <c r="F46" s="23"/>
      <c r="G46" s="96" t="str">
        <f t="shared" si="8"/>
        <v/>
      </c>
      <c r="H46" s="31" t="str">
        <f t="shared" si="9"/>
        <v/>
      </c>
      <c r="I46" s="23"/>
      <c r="J46" s="23"/>
      <c r="K46" s="32" t="str">
        <f t="shared" si="10"/>
        <v/>
      </c>
    </row>
    <row r="47" spans="1:12" s="41" customFormat="1" ht="19.149999999999999" customHeight="1" x14ac:dyDescent="0.25">
      <c r="A47" s="26"/>
      <c r="B47" s="76"/>
      <c r="C47" s="30" t="str">
        <f t="shared" si="6"/>
        <v/>
      </c>
      <c r="D47" s="23"/>
      <c r="E47" s="96" t="str">
        <f t="shared" si="7"/>
        <v/>
      </c>
      <c r="F47" s="23"/>
      <c r="G47" s="96" t="str">
        <f t="shared" si="8"/>
        <v/>
      </c>
      <c r="H47" s="31" t="str">
        <f t="shared" si="9"/>
        <v/>
      </c>
      <c r="I47" s="23"/>
      <c r="J47" s="23"/>
      <c r="K47" s="32" t="str">
        <f t="shared" si="10"/>
        <v/>
      </c>
    </row>
    <row r="48" spans="1:12" s="41" customFormat="1" ht="19.149999999999999" customHeight="1" x14ac:dyDescent="0.25">
      <c r="A48" s="37"/>
      <c r="B48" s="76"/>
      <c r="C48" s="30" t="str">
        <f t="shared" si="6"/>
        <v/>
      </c>
      <c r="D48" s="23"/>
      <c r="E48" s="96" t="str">
        <f t="shared" si="7"/>
        <v/>
      </c>
      <c r="F48" s="23"/>
      <c r="G48" s="96" t="str">
        <f t="shared" si="8"/>
        <v/>
      </c>
      <c r="H48" s="31" t="str">
        <f t="shared" si="9"/>
        <v/>
      </c>
      <c r="I48" s="23"/>
      <c r="J48" s="23"/>
      <c r="K48" s="32" t="str">
        <f t="shared" si="10"/>
        <v/>
      </c>
    </row>
    <row r="49" spans="1:14" s="41" customFormat="1" ht="19.149999999999999" customHeight="1" x14ac:dyDescent="0.25">
      <c r="A49" s="37"/>
      <c r="B49" s="76"/>
      <c r="C49" s="30" t="str">
        <f t="shared" si="6"/>
        <v/>
      </c>
      <c r="D49" s="23"/>
      <c r="E49" s="96" t="str">
        <f t="shared" si="7"/>
        <v/>
      </c>
      <c r="F49" s="23"/>
      <c r="G49" s="96" t="str">
        <f t="shared" si="8"/>
        <v/>
      </c>
      <c r="H49" s="31" t="str">
        <f t="shared" si="9"/>
        <v/>
      </c>
      <c r="I49" s="23"/>
      <c r="J49" s="23"/>
      <c r="K49" s="32" t="str">
        <f t="shared" si="10"/>
        <v/>
      </c>
    </row>
    <row r="50" spans="1:14" s="41" customFormat="1" ht="19.149999999999999" customHeight="1" x14ac:dyDescent="0.25">
      <c r="A50" s="37"/>
      <c r="B50" s="76"/>
      <c r="C50" s="30" t="str">
        <f t="shared" si="6"/>
        <v/>
      </c>
      <c r="D50" s="23"/>
      <c r="E50" s="96" t="str">
        <f t="shared" si="7"/>
        <v/>
      </c>
      <c r="F50" s="23"/>
      <c r="G50" s="96" t="str">
        <f t="shared" si="8"/>
        <v/>
      </c>
      <c r="H50" s="31" t="str">
        <f t="shared" si="9"/>
        <v/>
      </c>
      <c r="I50" s="23"/>
      <c r="J50" s="23"/>
      <c r="K50" s="32" t="str">
        <f t="shared" si="10"/>
        <v/>
      </c>
    </row>
    <row r="51" spans="1:14" s="41" customFormat="1" ht="19.149999999999999" customHeight="1" x14ac:dyDescent="0.25">
      <c r="A51" s="37"/>
      <c r="B51" s="94"/>
      <c r="C51" s="33"/>
      <c r="D51" s="3">
        <f>SUM(D37:D50)</f>
        <v>0</v>
      </c>
      <c r="E51" s="52">
        <f>SUM(E37:E50)</f>
        <v>0</v>
      </c>
      <c r="F51" s="3">
        <f t="shared" ref="F51:J51" si="11">SUM(F37:F50)</f>
        <v>0</v>
      </c>
      <c r="G51" s="52">
        <f t="shared" si="11"/>
        <v>0</v>
      </c>
      <c r="H51" s="3">
        <f t="shared" si="11"/>
        <v>0</v>
      </c>
      <c r="I51" s="3">
        <f t="shared" si="11"/>
        <v>0</v>
      </c>
      <c r="J51" s="3">
        <f t="shared" si="11"/>
        <v>0</v>
      </c>
      <c r="K51" s="34" t="str">
        <f>IF(C17&gt;0,AVERAGE(K37:K50),"")</f>
        <v/>
      </c>
    </row>
    <row r="52" spans="1:14" s="41" customFormat="1" ht="17.45" customHeight="1" x14ac:dyDescent="0.3">
      <c r="A52" s="5"/>
      <c r="B52" s="77"/>
      <c r="C52" s="35"/>
      <c r="D52" s="35"/>
      <c r="E52" s="25"/>
      <c r="F52" s="25"/>
      <c r="G52" s="25"/>
      <c r="H52" s="25"/>
      <c r="I52" s="25"/>
      <c r="J52" s="25"/>
      <c r="K52" s="25"/>
      <c r="L52" s="25"/>
    </row>
    <row r="53" spans="1:14" s="41" customFormat="1" ht="17.45" customHeight="1" x14ac:dyDescent="0.25">
      <c r="B53" s="76"/>
      <c r="D53" s="85"/>
      <c r="E53" s="85"/>
      <c r="F53" s="85"/>
      <c r="G53" s="85"/>
      <c r="H53" s="85"/>
      <c r="I53" s="85"/>
      <c r="J53" s="85"/>
      <c r="K53" s="85" t="s">
        <v>66</v>
      </c>
      <c r="L53" s="36" t="str">
        <f>IF(C17&gt;0,1-K51,"")</f>
        <v/>
      </c>
    </row>
    <row r="54" spans="1:14" s="41" customFormat="1" ht="17.45" customHeight="1" x14ac:dyDescent="0.25">
      <c r="B54" s="76"/>
      <c r="D54" s="85"/>
      <c r="E54" s="85"/>
      <c r="F54" s="85"/>
      <c r="G54" s="85"/>
      <c r="H54" s="85"/>
      <c r="I54" s="85"/>
      <c r="J54" s="85"/>
      <c r="K54" s="85" t="s">
        <v>63</v>
      </c>
      <c r="L54" s="97" t="str">
        <f>IF(C17&gt;0,K51*K31,"")</f>
        <v/>
      </c>
    </row>
    <row r="55" spans="1:14" s="41" customFormat="1" ht="10.9" customHeight="1" thickBot="1" x14ac:dyDescent="0.3">
      <c r="B55" s="76"/>
      <c r="N55" s="5"/>
    </row>
    <row r="56" spans="1:14" s="41" customFormat="1" ht="28.9" customHeight="1" thickBot="1" x14ac:dyDescent="0.3">
      <c r="B56" s="77"/>
      <c r="C56" s="70"/>
      <c r="D56" s="87"/>
      <c r="E56" s="98" t="s">
        <v>71</v>
      </c>
      <c r="F56" s="99" t="str">
        <f>IF(L31&lt;&gt;0,L31+'Program and Overhead Costs'!I55,"")</f>
        <v/>
      </c>
      <c r="G56" s="259" t="s">
        <v>153</v>
      </c>
      <c r="H56" s="260"/>
      <c r="I56" s="260"/>
      <c r="J56" s="260"/>
      <c r="K56" s="260"/>
      <c r="L56" s="59"/>
      <c r="M56" s="5"/>
      <c r="N56" s="5"/>
    </row>
    <row r="57" spans="1:14" s="41" customFormat="1" ht="6.6" customHeight="1" thickBot="1" x14ac:dyDescent="0.3">
      <c r="B57" s="77"/>
      <c r="C57" s="78"/>
      <c r="D57" s="78"/>
      <c r="E57" s="79"/>
      <c r="F57" s="59"/>
      <c r="G57" s="59"/>
      <c r="H57" s="59"/>
      <c r="I57" s="59"/>
      <c r="J57" s="59"/>
      <c r="K57" s="59"/>
      <c r="L57" s="59"/>
      <c r="N57" s="5"/>
    </row>
    <row r="58" spans="1:14" s="41" customFormat="1" ht="34.9" customHeight="1" thickBot="1" x14ac:dyDescent="0.3">
      <c r="B58" s="77"/>
      <c r="C58" s="251" t="str">
        <f>CONCATENATE("HOURLY RATE FOR PROGRAM BILLABLE TIME* for ",CHAR(10),D6," staff:")</f>
        <v>HOURLY RATE FOR PROGRAM BILLABLE TIME* for 
Rehab Worker staff:</v>
      </c>
      <c r="D58" s="251"/>
      <c r="E58" s="251"/>
      <c r="F58" s="22" t="str">
        <f>IF(C17&gt;0,F56/L54,"")</f>
        <v/>
      </c>
      <c r="G58" s="253" t="s">
        <v>72</v>
      </c>
      <c r="H58" s="254"/>
      <c r="I58" s="254"/>
      <c r="J58" s="254"/>
      <c r="K58" s="254"/>
      <c r="L58" s="254"/>
      <c r="M58" s="117" t="s">
        <v>131</v>
      </c>
      <c r="N58" s="185" t="s">
        <v>101</v>
      </c>
    </row>
    <row r="59" spans="1:14" s="41" customFormat="1" ht="15.6" customHeight="1" x14ac:dyDescent="0.25">
      <c r="B59" s="77"/>
      <c r="C59" s="250" t="s">
        <v>198</v>
      </c>
      <c r="D59" s="250"/>
      <c r="E59" s="250"/>
      <c r="F59" s="250"/>
      <c r="G59" s="250"/>
      <c r="H59" s="250"/>
      <c r="I59" s="250"/>
      <c r="J59" s="250"/>
      <c r="K59" s="250"/>
      <c r="L59" s="250"/>
      <c r="M59"/>
      <c r="N59" s="184" t="s">
        <v>144</v>
      </c>
    </row>
    <row r="60" spans="1:14" s="41" customFormat="1" x14ac:dyDescent="0.25">
      <c r="B60" s="76"/>
    </row>
    <row r="61" spans="1:14" s="41" customFormat="1" x14ac:dyDescent="0.25">
      <c r="B61" s="76"/>
    </row>
    <row r="62" spans="1:14" s="41" customFormat="1" x14ac:dyDescent="0.25">
      <c r="B62" s="76"/>
    </row>
    <row r="63" spans="1:14" s="41" customFormat="1" x14ac:dyDescent="0.25">
      <c r="B63" s="76"/>
    </row>
    <row r="64" spans="1:14" s="41" customFormat="1" x14ac:dyDescent="0.25">
      <c r="B64" s="76"/>
    </row>
    <row r="65" spans="2:2" s="41" customFormat="1" x14ac:dyDescent="0.25">
      <c r="B65" s="76"/>
    </row>
    <row r="66" spans="2:2" s="41" customFormat="1" x14ac:dyDescent="0.25">
      <c r="B66" s="76"/>
    </row>
    <row r="67" spans="2:2" s="41" customFormat="1" x14ac:dyDescent="0.25">
      <c r="B67" s="76"/>
    </row>
    <row r="68" spans="2:2" s="41" customFormat="1" x14ac:dyDescent="0.25">
      <c r="B68" s="76"/>
    </row>
    <row r="69" spans="2:2" s="41" customFormat="1" x14ac:dyDescent="0.25">
      <c r="B69" s="76"/>
    </row>
    <row r="70" spans="2:2" s="41" customFormat="1" x14ac:dyDescent="0.25">
      <c r="B70" s="76"/>
    </row>
    <row r="71" spans="2:2" s="41" customFormat="1" x14ac:dyDescent="0.25">
      <c r="B71" s="76"/>
    </row>
    <row r="72" spans="2:2" s="41" customFormat="1" x14ac:dyDescent="0.25">
      <c r="B72" s="76"/>
    </row>
    <row r="73" spans="2:2" s="41" customFormat="1" x14ac:dyDescent="0.25">
      <c r="B73" s="76"/>
    </row>
    <row r="74" spans="2:2" s="41" customFormat="1" x14ac:dyDescent="0.25">
      <c r="B74" s="76"/>
    </row>
    <row r="75" spans="2:2" s="41" customFormat="1" x14ac:dyDescent="0.25">
      <c r="B75" s="76"/>
    </row>
    <row r="76" spans="2:2" s="41" customFormat="1" x14ac:dyDescent="0.25">
      <c r="B76" s="76"/>
    </row>
    <row r="77" spans="2:2" s="41" customFormat="1" x14ac:dyDescent="0.25">
      <c r="B77" s="76"/>
    </row>
    <row r="78" spans="2:2" s="41" customFormat="1" x14ac:dyDescent="0.25">
      <c r="B78" s="76"/>
    </row>
    <row r="79" spans="2:2" s="41" customFormat="1" x14ac:dyDescent="0.25">
      <c r="B79" s="76"/>
    </row>
    <row r="80" spans="2:2" s="41" customFormat="1" x14ac:dyDescent="0.25">
      <c r="B80" s="76"/>
    </row>
    <row r="81" spans="2:2" s="41" customFormat="1" x14ac:dyDescent="0.25">
      <c r="B81" s="76"/>
    </row>
    <row r="82" spans="2:2" s="41" customFormat="1" x14ac:dyDescent="0.25">
      <c r="B82" s="76"/>
    </row>
    <row r="83" spans="2:2" s="41" customFormat="1" x14ac:dyDescent="0.25">
      <c r="B83" s="76"/>
    </row>
    <row r="84" spans="2:2" s="41" customFormat="1" x14ac:dyDescent="0.25">
      <c r="B84" s="76"/>
    </row>
    <row r="85" spans="2:2" s="41" customFormat="1" x14ac:dyDescent="0.25">
      <c r="B85" s="76"/>
    </row>
    <row r="86" spans="2:2" s="41" customFormat="1" x14ac:dyDescent="0.25">
      <c r="B86" s="76"/>
    </row>
    <row r="87" spans="2:2" s="41" customFormat="1" x14ac:dyDescent="0.25">
      <c r="B87" s="76"/>
    </row>
    <row r="88" spans="2:2" s="41" customFormat="1" x14ac:dyDescent="0.25">
      <c r="B88" s="76"/>
    </row>
    <row r="89" spans="2:2" s="41" customFormat="1" x14ac:dyDescent="0.25">
      <c r="B89" s="76"/>
    </row>
    <row r="90" spans="2:2" s="41" customFormat="1" x14ac:dyDescent="0.25">
      <c r="B90" s="76"/>
    </row>
    <row r="91" spans="2:2" s="41" customFormat="1" x14ac:dyDescent="0.25">
      <c r="B91" s="76"/>
    </row>
    <row r="92" spans="2:2" s="41" customFormat="1" x14ac:dyDescent="0.25">
      <c r="B92" s="76"/>
    </row>
    <row r="93" spans="2:2" s="41" customFormat="1" x14ac:dyDescent="0.25">
      <c r="B93" s="76"/>
    </row>
    <row r="94" spans="2:2" s="41" customFormat="1" x14ac:dyDescent="0.25">
      <c r="B94" s="76"/>
    </row>
    <row r="95" spans="2:2" s="41" customFormat="1" x14ac:dyDescent="0.25">
      <c r="B95" s="76"/>
    </row>
  </sheetData>
  <sheetProtection algorithmName="SHA-512" hashValue="BoZvy3+jAlOIMIxKHH+JcFSu/8UuVxPcIHHgQmWwv3eZumgjuoBG4KCyX/XbQCVQb/2nLcla8CG6VeS8IQlRsg==" saltValue="Y++f3dYpRQgwg0q5Rb6x3w==" spinCount="100000" sheet="1" selectLockedCells="1"/>
  <mergeCells count="14">
    <mergeCell ref="D12:K12"/>
    <mergeCell ref="B3:L3"/>
    <mergeCell ref="D6:H6"/>
    <mergeCell ref="D8:E8"/>
    <mergeCell ref="D9:J9"/>
    <mergeCell ref="D10:G10"/>
    <mergeCell ref="C59:L59"/>
    <mergeCell ref="C58:E58"/>
    <mergeCell ref="G58:L58"/>
    <mergeCell ref="B33:L33"/>
    <mergeCell ref="C34:K34"/>
    <mergeCell ref="C35:D35"/>
    <mergeCell ref="E35:G35"/>
    <mergeCell ref="G56:K56"/>
  </mergeCells>
  <hyperlinks>
    <hyperlink ref="C12" location="'Service Array'!A1" display="Service Array Item(s):" xr:uid="{136A01C5-E3B5-4C8A-9927-68224F4B5C76}"/>
    <hyperlink ref="B33:K33" location="Productivity!A1" display="PART 2:  STAFF PRODUCTIVITY " xr:uid="{FA912C55-F625-44C7-9DBF-1BE56BB28ADF}"/>
    <hyperlink ref="E36" location="Productivity!A1" display="Holiday Hours Allocable to CCS" xr:uid="{592D469E-CA28-4C72-AD69-357F8A4DA559}"/>
    <hyperlink ref="G36" location="Productivity!A1" display="PTO Hours Allocable to CCS" xr:uid="{CB9AE91A-95CE-48B3-A510-4BA4EC200EF9}"/>
    <hyperlink ref="H36" location="Productivity!A1" display="Break Hours Allocable to CCS" xr:uid="{B78856FC-82E4-4D8E-92BA-E701709F2D4F}"/>
    <hyperlink ref="I36" location="Productivity!A1" display=" Necessary but Non-Billable CCS-Related Meeting Hours" xr:uid="{90868355-DE36-4FE2-9057-0569FC067398}"/>
    <hyperlink ref="J36" location="Productivity!A1" display="CCS Orientation and Training Hours" xr:uid="{0BDEE07B-8008-4552-8651-5486D12BA87E}"/>
    <hyperlink ref="F36" location="Productivity!A1" display="PTO Hours" xr:uid="{02165306-E528-4B0B-B9E8-59D3B79D96B6}"/>
    <hyperlink ref="D36" location="Productivity!A1" display="Holiday Hours" xr:uid="{58B673CF-9FDB-44FA-AE2E-595FEAAA5917}"/>
    <hyperlink ref="N16" location="Instructions!A1" display="Instructions" xr:uid="{FEB20C03-6955-4142-B5E1-7AA5CF13EA65}"/>
    <hyperlink ref="N17" location="'Program and Overhead Costs'!A1" display="Program and Overhead Costs" xr:uid="{94370225-996C-4059-82A1-E497E6BF13FE}"/>
    <hyperlink ref="N58" location="Instructions!A1" display="Instructions" xr:uid="{177DAD69-155E-4B00-87F8-DF4099997B7E}"/>
    <hyperlink ref="N59" location="'Program and Overhead Costs'!A1" display="Program and Overhead Costs" xr:uid="{6CB62180-ABC0-4FB7-9FDF-3A0C03343BC2}"/>
  </hyperlinks>
  <pageMargins left="0.25" right="0.2" top="0.25" bottom="0.25" header="0.3" footer="0.3"/>
  <pageSetup scale="48"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Select Professional Type" xr:uid="{F6D6FCF0-8B24-4D5F-A018-61BBD5D16F9B}">
          <x14:formula1>
            <xm:f>lists!$A$2:$A$14</xm:f>
          </x14:formula1>
          <xm:sqref>D6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4F07A-BBD4-4500-B882-8CC3A00F6A3D}">
  <sheetPr>
    <tabColor theme="6" tint="0.79998168889431442"/>
    <pageSetUpPr fitToPage="1"/>
  </sheetPr>
  <dimension ref="A1:AW97"/>
  <sheetViews>
    <sheetView showGridLines="0" zoomScale="85" zoomScaleNormal="85" workbookViewId="0">
      <selection activeCell="D12" sqref="D12:K12"/>
    </sheetView>
  </sheetViews>
  <sheetFormatPr defaultColWidth="8.85546875" defaultRowHeight="15" x14ac:dyDescent="0.25"/>
  <cols>
    <col min="1" max="1" width="1.85546875" style="38" customWidth="1"/>
    <col min="2" max="2" width="9.140625" style="76" customWidth="1"/>
    <col min="3" max="3" width="37.140625" style="38" customWidth="1"/>
    <col min="4" max="4" width="20.7109375" style="38" customWidth="1"/>
    <col min="5" max="5" width="20.28515625" style="38" customWidth="1"/>
    <col min="6" max="6" width="19.5703125" style="38" customWidth="1"/>
    <col min="7" max="7" width="14.42578125" style="38" customWidth="1"/>
    <col min="8" max="8" width="16.28515625" style="38" customWidth="1"/>
    <col min="9" max="9" width="17.7109375" style="38" customWidth="1"/>
    <col min="10" max="10" width="19.42578125" style="38" customWidth="1"/>
    <col min="11" max="11" width="18.28515625" style="38" customWidth="1"/>
    <col min="12" max="12" width="16.7109375" style="41" customWidth="1"/>
    <col min="13" max="13" width="24.42578125" style="41" customWidth="1"/>
    <col min="14" max="14" width="25.7109375" style="41" customWidth="1"/>
    <col min="15" max="15" width="8.85546875" style="41" hidden="1" customWidth="1"/>
    <col min="16" max="16" width="0" style="41" hidden="1" customWidth="1"/>
    <col min="17" max="48" width="8.85546875" style="41"/>
    <col min="49" max="16384" width="8.85546875" style="38"/>
  </cols>
  <sheetData>
    <row r="1" spans="1:49" x14ac:dyDescent="0.25">
      <c r="A1" s="46"/>
      <c r="B1" s="77"/>
      <c r="C1" s="46"/>
      <c r="D1" s="46"/>
      <c r="E1" s="46"/>
      <c r="F1" s="46"/>
      <c r="G1" s="46"/>
      <c r="H1" s="46"/>
      <c r="I1" s="46"/>
      <c r="J1" s="46"/>
      <c r="K1" s="46"/>
      <c r="L1" s="5"/>
      <c r="M1" s="5"/>
      <c r="N1" s="5"/>
    </row>
    <row r="2" spans="1:49" ht="6.6" customHeight="1" x14ac:dyDescent="0.25">
      <c r="A2" s="46"/>
      <c r="B2" s="77"/>
      <c r="C2" s="46"/>
      <c r="D2" s="46"/>
      <c r="E2" s="46"/>
      <c r="F2" s="46"/>
      <c r="G2" s="46"/>
      <c r="H2" s="46"/>
      <c r="I2" s="46"/>
      <c r="J2" s="46"/>
      <c r="K2" s="46"/>
      <c r="L2" s="5"/>
      <c r="M2" s="5"/>
      <c r="N2" s="5"/>
    </row>
    <row r="3" spans="1:49" ht="27" customHeight="1" x14ac:dyDescent="0.25">
      <c r="B3" s="224" t="s">
        <v>103</v>
      </c>
      <c r="C3" s="224"/>
      <c r="D3" s="224"/>
      <c r="E3" s="224"/>
      <c r="F3" s="224"/>
      <c r="G3" s="224"/>
      <c r="H3" s="224"/>
      <c r="I3" s="224"/>
      <c r="J3" s="224"/>
      <c r="K3" s="224"/>
      <c r="L3" s="224"/>
      <c r="M3" s="5"/>
      <c r="N3" s="5"/>
    </row>
    <row r="4" spans="1:49" ht="13.15" customHeight="1" x14ac:dyDescent="0.25">
      <c r="B4" s="77"/>
      <c r="C4" s="139" t="s">
        <v>65</v>
      </c>
      <c r="D4" s="5"/>
      <c r="E4" s="5"/>
      <c r="F4" s="5"/>
      <c r="G4" s="5"/>
      <c r="H4" s="5"/>
      <c r="I4" s="5"/>
      <c r="J4" s="5"/>
      <c r="K4" s="47"/>
      <c r="L4" s="5"/>
      <c r="M4" s="5"/>
      <c r="N4" s="5"/>
    </row>
    <row r="5" spans="1:49" ht="6.6" customHeight="1" x14ac:dyDescent="0.3">
      <c r="B5" s="77"/>
      <c r="C5" s="15"/>
      <c r="D5" s="5"/>
      <c r="E5" s="5"/>
      <c r="F5" s="5"/>
      <c r="G5" s="5"/>
      <c r="H5" s="5"/>
      <c r="I5" s="5"/>
      <c r="J5" s="5"/>
      <c r="K5" s="47"/>
      <c r="L5" s="5"/>
      <c r="M5" s="5"/>
      <c r="N5" s="5"/>
    </row>
    <row r="6" spans="1:49" ht="28.15" customHeight="1" x14ac:dyDescent="0.25">
      <c r="B6" s="77"/>
      <c r="C6" s="13" t="s">
        <v>142</v>
      </c>
      <c r="D6" s="271" t="s">
        <v>26</v>
      </c>
      <c r="E6" s="271"/>
      <c r="F6" s="271"/>
      <c r="G6" s="271"/>
      <c r="H6" s="271"/>
      <c r="I6" s="5"/>
      <c r="J6" s="5"/>
      <c r="K6" s="5"/>
      <c r="L6" s="5"/>
      <c r="M6" s="5"/>
      <c r="N6" s="5"/>
    </row>
    <row r="7" spans="1:49" ht="6" customHeight="1" x14ac:dyDescent="0.25">
      <c r="B7" s="77"/>
      <c r="C7" s="5"/>
      <c r="D7" s="5"/>
      <c r="E7" s="5"/>
      <c r="F7" s="5"/>
      <c r="G7" s="5"/>
      <c r="H7" s="5"/>
      <c r="I7" s="5"/>
      <c r="J7" s="5"/>
      <c r="K7" s="5"/>
      <c r="L7" s="5"/>
      <c r="M7" s="5"/>
      <c r="N7" s="5"/>
    </row>
    <row r="8" spans="1:49" ht="22.15" customHeight="1" x14ac:dyDescent="0.25">
      <c r="B8" s="77"/>
      <c r="C8" s="8" t="s">
        <v>61</v>
      </c>
      <c r="D8" s="265" t="str">
        <f>IF('Program and Overhead Costs'!$E$7&lt;&gt;0,'Program and Overhead Costs'!$E$7,"")</f>
        <v/>
      </c>
      <c r="E8" s="265"/>
      <c r="F8" s="6" t="s">
        <v>32</v>
      </c>
      <c r="G8" s="7"/>
      <c r="H8" s="7"/>
      <c r="I8" s="7"/>
      <c r="J8" s="5"/>
      <c r="K8" s="5"/>
      <c r="L8" s="5"/>
      <c r="M8" s="5"/>
      <c r="N8" s="5"/>
    </row>
    <row r="9" spans="1:49" ht="18" customHeight="1" x14ac:dyDescent="0.25">
      <c r="B9" s="77"/>
      <c r="C9" s="8"/>
      <c r="D9" s="266" t="s">
        <v>31</v>
      </c>
      <c r="E9" s="266"/>
      <c r="F9" s="266"/>
      <c r="G9" s="266"/>
      <c r="H9" s="266"/>
      <c r="I9" s="266"/>
      <c r="J9" s="266"/>
      <c r="K9" s="5"/>
      <c r="L9" s="5"/>
      <c r="M9" s="5"/>
      <c r="N9" s="5"/>
    </row>
    <row r="10" spans="1:49" ht="22.15" customHeight="1" x14ac:dyDescent="0.25">
      <c r="B10" s="77"/>
      <c r="C10" s="8" t="s">
        <v>17</v>
      </c>
      <c r="D10" s="267" t="str">
        <f>IF('Program and Overhead Costs'!$E$9&lt;&gt;0,'Program and Overhead Costs'!$E$9,"")</f>
        <v/>
      </c>
      <c r="E10" s="267"/>
      <c r="F10" s="267"/>
      <c r="G10" s="267"/>
      <c r="H10" s="5"/>
      <c r="I10" s="5"/>
      <c r="J10" s="5"/>
      <c r="K10" s="5"/>
      <c r="L10" s="5"/>
      <c r="M10" s="5"/>
      <c r="N10" s="5"/>
    </row>
    <row r="11" spans="1:49" ht="6.6" customHeight="1" x14ac:dyDescent="0.25">
      <c r="B11" s="77"/>
      <c r="C11" s="8"/>
      <c r="D11" s="48"/>
      <c r="E11" s="48"/>
      <c r="F11" s="48"/>
      <c r="G11" s="48"/>
      <c r="H11" s="5"/>
      <c r="I11" s="5"/>
      <c r="J11" s="5"/>
      <c r="K11" s="5"/>
      <c r="L11" s="5"/>
      <c r="M11" s="5"/>
      <c r="N11" s="5"/>
    </row>
    <row r="12" spans="1:49" ht="22.15" customHeight="1" x14ac:dyDescent="0.25">
      <c r="B12" s="137"/>
      <c r="C12" s="112" t="s">
        <v>68</v>
      </c>
      <c r="D12" s="261"/>
      <c r="E12" s="261"/>
      <c r="F12" s="261"/>
      <c r="G12" s="261"/>
      <c r="H12" s="262"/>
      <c r="I12" s="262"/>
      <c r="J12" s="262"/>
      <c r="K12" s="262"/>
      <c r="L12" s="77"/>
      <c r="M12" s="5"/>
      <c r="N12" s="5"/>
    </row>
    <row r="13" spans="1:49" s="41" customFormat="1" ht="5.45" customHeight="1" x14ac:dyDescent="0.25">
      <c r="B13" s="77"/>
      <c r="C13" s="14"/>
      <c r="D13" s="48"/>
      <c r="E13" s="48"/>
      <c r="F13" s="48"/>
      <c r="G13" s="48"/>
      <c r="H13" s="5"/>
      <c r="I13" s="5"/>
      <c r="J13" s="5"/>
      <c r="K13" s="5"/>
      <c r="L13" s="77"/>
      <c r="M13" s="5"/>
      <c r="N13" s="5"/>
    </row>
    <row r="14" spans="1:49" s="76" customFormat="1" ht="31.9" customHeight="1" x14ac:dyDescent="0.25">
      <c r="B14" s="145" t="s">
        <v>104</v>
      </c>
      <c r="C14" s="146"/>
      <c r="D14" s="146"/>
      <c r="F14" s="77"/>
      <c r="G14" s="77"/>
      <c r="H14" s="77"/>
      <c r="I14" s="77"/>
      <c r="J14" s="77"/>
      <c r="K14" s="77"/>
      <c r="L14" s="77"/>
      <c r="M14" s="77"/>
      <c r="N14" s="77"/>
    </row>
    <row r="15" spans="1:49" s="76" customFormat="1" ht="5.45" customHeight="1" x14ac:dyDescent="0.25">
      <c r="B15" s="77"/>
      <c r="C15" s="92"/>
      <c r="D15" s="93"/>
      <c r="E15" s="77"/>
      <c r="F15" s="77"/>
      <c r="G15" s="77"/>
      <c r="H15" s="77"/>
      <c r="I15" s="77"/>
      <c r="J15" s="77"/>
      <c r="K15" s="77"/>
      <c r="L15" s="77"/>
      <c r="M15" s="77"/>
      <c r="N15" s="77"/>
    </row>
    <row r="16" spans="1:49" s="50" customFormat="1" ht="113.25" customHeight="1" x14ac:dyDescent="0.25">
      <c r="B16" s="91"/>
      <c r="C16" s="12" t="str">
        <f>CONCATENATE("List all ",D6," CCS Direct Service Positions")</f>
        <v>List all Associate Degree CCS Direct Service Positions</v>
      </c>
      <c r="D16" s="12" t="s">
        <v>59</v>
      </c>
      <c r="E16" s="11" t="s">
        <v>56</v>
      </c>
      <c r="F16" s="12" t="s">
        <v>58</v>
      </c>
      <c r="G16" s="12" t="s">
        <v>12</v>
      </c>
      <c r="H16" s="12" t="s">
        <v>200</v>
      </c>
      <c r="I16" s="12" t="s">
        <v>201</v>
      </c>
      <c r="J16" s="12" t="s">
        <v>60</v>
      </c>
      <c r="K16" s="12" t="s">
        <v>112</v>
      </c>
      <c r="L16" s="12" t="s">
        <v>54</v>
      </c>
      <c r="M16" s="117" t="s">
        <v>131</v>
      </c>
      <c r="N16" s="185" t="s">
        <v>101</v>
      </c>
      <c r="P16" s="88" t="s">
        <v>16</v>
      </c>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row>
    <row r="17" spans="1:49" ht="18" customHeight="1" x14ac:dyDescent="0.25">
      <c r="B17" s="77"/>
      <c r="C17" s="10"/>
      <c r="D17" s="16"/>
      <c r="E17" s="9"/>
      <c r="F17" s="3" t="str">
        <f>IF(C17&gt;0,E17*52,"")</f>
        <v/>
      </c>
      <c r="G17" s="18" t="str">
        <f>IF(C17&gt;0,D17*E17*52,"")</f>
        <v/>
      </c>
      <c r="H17" s="178"/>
      <c r="I17" s="178"/>
      <c r="J17" s="9"/>
      <c r="K17" s="3" t="str">
        <f t="shared" ref="K17:K30" si="0">IF(C17&gt;0,J17*52,"")</f>
        <v/>
      </c>
      <c r="L17" s="18" t="str">
        <f>IF(C17&gt;0,(G17+H17+I17)*P17,"")</f>
        <v/>
      </c>
      <c r="M17"/>
      <c r="N17" s="184" t="s">
        <v>144</v>
      </c>
      <c r="P17" s="89" t="e">
        <f t="shared" ref="P17:P30" si="1">IF(K17=0,"",K17/F17)</f>
        <v>#VALUE!</v>
      </c>
      <c r="AW17" s="41"/>
    </row>
    <row r="18" spans="1:49" ht="18" customHeight="1" x14ac:dyDescent="0.25">
      <c r="B18" s="77"/>
      <c r="C18" s="10"/>
      <c r="D18" s="16"/>
      <c r="E18" s="9"/>
      <c r="F18" s="3" t="str">
        <f t="shared" ref="F18:F30" si="2">IF(C18&gt;0,E18*52,"")</f>
        <v/>
      </c>
      <c r="G18" s="18" t="str">
        <f t="shared" ref="G18:G30" si="3">IF(C18&gt;0,D18*E18*52,"")</f>
        <v/>
      </c>
      <c r="H18" s="178"/>
      <c r="I18" s="178"/>
      <c r="J18" s="9"/>
      <c r="K18" s="3" t="str">
        <f t="shared" si="0"/>
        <v/>
      </c>
      <c r="L18" s="18" t="str">
        <f t="shared" ref="L18:L30" si="4">IF(C18&gt;0,(G18+H18+I18)*P18,"")</f>
        <v/>
      </c>
      <c r="M18"/>
      <c r="N18" s="138"/>
      <c r="O18" s="5"/>
      <c r="P18" s="89" t="e">
        <f t="shared" si="1"/>
        <v>#VALUE!</v>
      </c>
      <c r="AW18" s="41"/>
    </row>
    <row r="19" spans="1:49" ht="18" customHeight="1" x14ac:dyDescent="0.25">
      <c r="B19" s="77"/>
      <c r="C19" s="10"/>
      <c r="D19" s="16"/>
      <c r="E19" s="9"/>
      <c r="F19" s="3" t="str">
        <f t="shared" si="2"/>
        <v/>
      </c>
      <c r="G19" s="18" t="str">
        <f t="shared" si="3"/>
        <v/>
      </c>
      <c r="H19" s="178"/>
      <c r="I19" s="178"/>
      <c r="J19" s="9"/>
      <c r="K19" s="3" t="str">
        <f t="shared" si="0"/>
        <v/>
      </c>
      <c r="L19" s="18" t="str">
        <f t="shared" si="4"/>
        <v/>
      </c>
      <c r="M19"/>
      <c r="N19" s="113"/>
      <c r="O19" s="5"/>
      <c r="P19" s="89" t="e">
        <f t="shared" si="1"/>
        <v>#VALUE!</v>
      </c>
      <c r="AW19" s="41"/>
    </row>
    <row r="20" spans="1:49" ht="18" customHeight="1" x14ac:dyDescent="0.25">
      <c r="B20" s="77"/>
      <c r="C20" s="10"/>
      <c r="D20" s="16"/>
      <c r="E20" s="9"/>
      <c r="F20" s="3" t="str">
        <f t="shared" si="2"/>
        <v/>
      </c>
      <c r="G20" s="18" t="str">
        <f t="shared" si="3"/>
        <v/>
      </c>
      <c r="H20" s="178"/>
      <c r="I20" s="178"/>
      <c r="J20" s="9"/>
      <c r="K20" s="3" t="str">
        <f t="shared" si="0"/>
        <v/>
      </c>
      <c r="L20" s="18" t="str">
        <f t="shared" si="4"/>
        <v/>
      </c>
      <c r="M20"/>
      <c r="N20" s="113"/>
      <c r="O20" s="5"/>
      <c r="P20" s="89" t="e">
        <f t="shared" si="1"/>
        <v>#VALUE!</v>
      </c>
      <c r="AW20" s="41"/>
    </row>
    <row r="21" spans="1:49" ht="18" customHeight="1" x14ac:dyDescent="0.25">
      <c r="B21" s="77"/>
      <c r="C21" s="10"/>
      <c r="D21" s="16"/>
      <c r="E21" s="9"/>
      <c r="F21" s="3" t="str">
        <f t="shared" si="2"/>
        <v/>
      </c>
      <c r="G21" s="18" t="str">
        <f t="shared" si="3"/>
        <v/>
      </c>
      <c r="H21" s="178"/>
      <c r="I21" s="178"/>
      <c r="J21" s="9"/>
      <c r="K21" s="3" t="str">
        <f t="shared" si="0"/>
        <v/>
      </c>
      <c r="L21" s="18" t="str">
        <f t="shared" si="4"/>
        <v/>
      </c>
      <c r="M21"/>
      <c r="N21" s="113"/>
      <c r="O21" s="5"/>
      <c r="P21" s="89" t="e">
        <f t="shared" si="1"/>
        <v>#VALUE!</v>
      </c>
      <c r="AW21" s="41"/>
    </row>
    <row r="22" spans="1:49" ht="18" customHeight="1" x14ac:dyDescent="0.25">
      <c r="B22" s="77"/>
      <c r="C22" s="10"/>
      <c r="D22" s="16"/>
      <c r="E22" s="9"/>
      <c r="F22" s="3" t="str">
        <f t="shared" si="2"/>
        <v/>
      </c>
      <c r="G22" s="18" t="str">
        <f t="shared" si="3"/>
        <v/>
      </c>
      <c r="H22" s="178"/>
      <c r="I22" s="178"/>
      <c r="J22" s="9"/>
      <c r="K22" s="3" t="str">
        <f t="shared" si="0"/>
        <v/>
      </c>
      <c r="L22" s="18" t="str">
        <f t="shared" si="4"/>
        <v/>
      </c>
      <c r="M22"/>
      <c r="N22" s="113"/>
      <c r="O22" s="5"/>
      <c r="P22" s="89" t="e">
        <f t="shared" si="1"/>
        <v>#VALUE!</v>
      </c>
      <c r="AW22" s="41"/>
    </row>
    <row r="23" spans="1:49" ht="18" customHeight="1" x14ac:dyDescent="0.25">
      <c r="B23" s="77"/>
      <c r="C23" s="10"/>
      <c r="D23" s="16"/>
      <c r="E23" s="9"/>
      <c r="F23" s="3" t="str">
        <f t="shared" si="2"/>
        <v/>
      </c>
      <c r="G23" s="18" t="str">
        <f t="shared" si="3"/>
        <v/>
      </c>
      <c r="H23" s="178"/>
      <c r="I23" s="178"/>
      <c r="J23" s="9"/>
      <c r="K23" s="3" t="str">
        <f t="shared" si="0"/>
        <v/>
      </c>
      <c r="L23" s="18" t="str">
        <f t="shared" si="4"/>
        <v/>
      </c>
      <c r="M23"/>
      <c r="N23" s="113"/>
      <c r="O23" s="5"/>
      <c r="P23" s="89" t="e">
        <f t="shared" si="1"/>
        <v>#VALUE!</v>
      </c>
      <c r="AW23" s="41"/>
    </row>
    <row r="24" spans="1:49" ht="18" customHeight="1" x14ac:dyDescent="0.25">
      <c r="B24" s="77"/>
      <c r="C24" s="10"/>
      <c r="D24" s="16"/>
      <c r="E24" s="9"/>
      <c r="F24" s="3" t="str">
        <f t="shared" si="2"/>
        <v/>
      </c>
      <c r="G24" s="18" t="str">
        <f t="shared" si="3"/>
        <v/>
      </c>
      <c r="H24" s="178"/>
      <c r="I24" s="178"/>
      <c r="J24" s="9"/>
      <c r="K24" s="3" t="str">
        <f t="shared" si="0"/>
        <v/>
      </c>
      <c r="L24" s="18" t="str">
        <f t="shared" si="4"/>
        <v/>
      </c>
      <c r="M24"/>
      <c r="N24" s="113"/>
      <c r="O24" s="5"/>
      <c r="P24" s="89" t="e">
        <f t="shared" si="1"/>
        <v>#VALUE!</v>
      </c>
      <c r="AW24" s="41"/>
    </row>
    <row r="25" spans="1:49" ht="18" customHeight="1" x14ac:dyDescent="0.25">
      <c r="B25" s="77"/>
      <c r="C25" s="10"/>
      <c r="D25" s="16"/>
      <c r="E25" s="9"/>
      <c r="F25" s="3" t="str">
        <f t="shared" si="2"/>
        <v/>
      </c>
      <c r="G25" s="18" t="str">
        <f t="shared" si="3"/>
        <v/>
      </c>
      <c r="H25" s="178"/>
      <c r="I25" s="178"/>
      <c r="J25" s="9"/>
      <c r="K25" s="3" t="str">
        <f t="shared" si="0"/>
        <v/>
      </c>
      <c r="L25" s="18" t="str">
        <f t="shared" si="4"/>
        <v/>
      </c>
      <c r="M25"/>
      <c r="N25" s="113"/>
      <c r="O25" s="5"/>
      <c r="P25" s="89" t="e">
        <f t="shared" si="1"/>
        <v>#VALUE!</v>
      </c>
      <c r="AW25" s="41"/>
    </row>
    <row r="26" spans="1:49" ht="18" customHeight="1" x14ac:dyDescent="0.25">
      <c r="B26" s="77"/>
      <c r="C26" s="10"/>
      <c r="D26" s="16"/>
      <c r="E26" s="9"/>
      <c r="F26" s="3" t="str">
        <f t="shared" si="2"/>
        <v/>
      </c>
      <c r="G26" s="18" t="str">
        <f t="shared" si="3"/>
        <v/>
      </c>
      <c r="H26" s="178"/>
      <c r="I26" s="178"/>
      <c r="J26" s="9"/>
      <c r="K26" s="3" t="str">
        <f t="shared" si="0"/>
        <v/>
      </c>
      <c r="L26" s="18" t="str">
        <f t="shared" si="4"/>
        <v/>
      </c>
      <c r="M26"/>
      <c r="N26" s="113"/>
      <c r="O26" s="5"/>
      <c r="P26" s="89" t="e">
        <f t="shared" si="1"/>
        <v>#VALUE!</v>
      </c>
      <c r="AW26" s="41"/>
    </row>
    <row r="27" spans="1:49" ht="18" customHeight="1" x14ac:dyDescent="0.25">
      <c r="B27" s="77"/>
      <c r="C27" s="10"/>
      <c r="D27" s="16"/>
      <c r="E27" s="9"/>
      <c r="F27" s="3" t="str">
        <f t="shared" si="2"/>
        <v/>
      </c>
      <c r="G27" s="18" t="str">
        <f t="shared" si="3"/>
        <v/>
      </c>
      <c r="H27" s="178"/>
      <c r="I27" s="178"/>
      <c r="J27" s="9"/>
      <c r="K27" s="3" t="str">
        <f t="shared" si="0"/>
        <v/>
      </c>
      <c r="L27" s="18" t="str">
        <f t="shared" si="4"/>
        <v/>
      </c>
      <c r="M27"/>
      <c r="N27" s="113"/>
      <c r="O27" s="5"/>
      <c r="P27" s="89" t="e">
        <f t="shared" si="1"/>
        <v>#VALUE!</v>
      </c>
      <c r="AW27" s="41"/>
    </row>
    <row r="28" spans="1:49" ht="18" customHeight="1" x14ac:dyDescent="0.25">
      <c r="B28" s="77"/>
      <c r="C28" s="10"/>
      <c r="D28" s="16"/>
      <c r="E28" s="9"/>
      <c r="F28" s="3" t="str">
        <f t="shared" si="2"/>
        <v/>
      </c>
      <c r="G28" s="18" t="str">
        <f t="shared" si="3"/>
        <v/>
      </c>
      <c r="H28" s="178"/>
      <c r="I28" s="178"/>
      <c r="J28" s="9"/>
      <c r="K28" s="3" t="str">
        <f t="shared" si="0"/>
        <v/>
      </c>
      <c r="L28" s="18" t="str">
        <f t="shared" si="4"/>
        <v/>
      </c>
      <c r="M28"/>
      <c r="N28" s="113"/>
      <c r="O28" s="5"/>
      <c r="P28" s="89" t="e">
        <f t="shared" si="1"/>
        <v>#VALUE!</v>
      </c>
      <c r="AW28" s="41"/>
    </row>
    <row r="29" spans="1:49" ht="18" customHeight="1" x14ac:dyDescent="0.25">
      <c r="B29" s="77"/>
      <c r="C29" s="10"/>
      <c r="D29" s="16"/>
      <c r="E29" s="9"/>
      <c r="F29" s="3" t="str">
        <f t="shared" si="2"/>
        <v/>
      </c>
      <c r="G29" s="18" t="str">
        <f t="shared" si="3"/>
        <v/>
      </c>
      <c r="H29" s="178"/>
      <c r="I29" s="178"/>
      <c r="J29" s="9"/>
      <c r="K29" s="3" t="str">
        <f t="shared" si="0"/>
        <v/>
      </c>
      <c r="L29" s="18" t="str">
        <f t="shared" si="4"/>
        <v/>
      </c>
      <c r="N29" s="113"/>
      <c r="O29" s="5"/>
      <c r="P29" s="89" t="e">
        <f t="shared" si="1"/>
        <v>#VALUE!</v>
      </c>
      <c r="AW29" s="41"/>
    </row>
    <row r="30" spans="1:49" ht="18" customHeight="1" thickBot="1" x14ac:dyDescent="0.3">
      <c r="B30" s="77"/>
      <c r="C30" s="10"/>
      <c r="D30" s="16"/>
      <c r="E30" s="9"/>
      <c r="F30" s="3" t="str">
        <f t="shared" si="2"/>
        <v/>
      </c>
      <c r="G30" s="18" t="str">
        <f t="shared" si="3"/>
        <v/>
      </c>
      <c r="H30" s="178"/>
      <c r="I30" s="178"/>
      <c r="J30" s="9"/>
      <c r="K30" s="3" t="str">
        <f t="shared" si="0"/>
        <v/>
      </c>
      <c r="L30" s="18" t="str">
        <f t="shared" si="4"/>
        <v/>
      </c>
      <c r="O30" s="5"/>
      <c r="P30" s="89" t="e">
        <f t="shared" si="1"/>
        <v>#VALUE!</v>
      </c>
      <c r="AW30" s="41"/>
    </row>
    <row r="31" spans="1:49" ht="15.75" thickBot="1" x14ac:dyDescent="0.3">
      <c r="B31" s="77"/>
      <c r="C31" s="77"/>
      <c r="D31" s="95"/>
      <c r="E31" s="52">
        <f t="shared" ref="E31:K31" si="5">SUM(E17:E30)</f>
        <v>0</v>
      </c>
      <c r="F31" s="52">
        <f t="shared" si="5"/>
        <v>0</v>
      </c>
      <c r="G31" s="18">
        <f t="shared" si="5"/>
        <v>0</v>
      </c>
      <c r="H31" s="53">
        <f t="shared" si="5"/>
        <v>0</v>
      </c>
      <c r="I31" s="53">
        <f t="shared" si="5"/>
        <v>0</v>
      </c>
      <c r="J31" s="52">
        <f>SUM(J17:J30)</f>
        <v>0</v>
      </c>
      <c r="K31" s="52">
        <f t="shared" si="5"/>
        <v>0</v>
      </c>
      <c r="L31" s="54">
        <f>SUM(L17:L30)</f>
        <v>0</v>
      </c>
      <c r="O31" s="5"/>
      <c r="P31" s="90"/>
      <c r="AW31" s="41"/>
    </row>
    <row r="32" spans="1:49" s="41" customFormat="1" ht="10.9" customHeight="1" x14ac:dyDescent="0.25">
      <c r="A32" s="5"/>
      <c r="B32" s="77"/>
      <c r="C32" s="5"/>
      <c r="D32" s="5"/>
      <c r="E32" s="5"/>
      <c r="F32" s="5"/>
      <c r="G32" s="5"/>
      <c r="H32" s="5"/>
      <c r="I32" s="5"/>
      <c r="J32" s="5"/>
      <c r="K32" s="5"/>
      <c r="L32" s="5"/>
      <c r="M32" s="5"/>
      <c r="N32" s="5"/>
    </row>
    <row r="33" spans="1:12" s="41" customFormat="1" ht="18.600000000000001" customHeight="1" x14ac:dyDescent="0.25">
      <c r="A33" s="26"/>
      <c r="B33" s="255" t="s">
        <v>115</v>
      </c>
      <c r="C33" s="255"/>
      <c r="D33" s="255"/>
      <c r="E33" s="255"/>
      <c r="F33" s="255"/>
      <c r="G33" s="255"/>
      <c r="H33" s="255"/>
      <c r="I33" s="255"/>
      <c r="J33" s="255"/>
      <c r="K33" s="255"/>
      <c r="L33" s="255"/>
    </row>
    <row r="34" spans="1:12" s="41" customFormat="1" ht="22.15" customHeight="1" x14ac:dyDescent="0.25">
      <c r="A34" s="141"/>
      <c r="B34" s="76"/>
      <c r="C34" s="256" t="s">
        <v>69</v>
      </c>
      <c r="D34" s="256"/>
      <c r="E34" s="256"/>
      <c r="F34" s="256"/>
      <c r="G34" s="256"/>
      <c r="H34" s="256"/>
      <c r="I34" s="256"/>
      <c r="J34" s="256"/>
      <c r="K34" s="256"/>
      <c r="L34" s="27"/>
    </row>
    <row r="35" spans="1:12" s="41" customFormat="1" ht="22.15" customHeight="1" x14ac:dyDescent="0.25">
      <c r="A35" s="26"/>
      <c r="B35" s="76"/>
      <c r="C35" s="257" t="s">
        <v>64</v>
      </c>
      <c r="D35" s="257"/>
      <c r="E35" s="258" t="str">
        <f>D8</f>
        <v/>
      </c>
      <c r="F35" s="258"/>
      <c r="G35" s="258"/>
      <c r="H35" s="28"/>
      <c r="I35" s="28"/>
      <c r="J35" s="28"/>
      <c r="K35" s="29"/>
    </row>
    <row r="36" spans="1:12" s="41" customFormat="1" ht="64.150000000000006" customHeight="1" x14ac:dyDescent="0.25">
      <c r="A36" s="26"/>
      <c r="B36" s="76"/>
      <c r="C36" s="12" t="str">
        <f>CONCATENATE("List all ",D6," CCS Direct Service Positions")</f>
        <v>List all Associate Degree CCS Direct Service Positions</v>
      </c>
      <c r="D36" s="111" t="s">
        <v>194</v>
      </c>
      <c r="E36" s="111" t="s">
        <v>107</v>
      </c>
      <c r="F36" s="111" t="s">
        <v>195</v>
      </c>
      <c r="G36" s="111" t="s">
        <v>110</v>
      </c>
      <c r="H36" s="111" t="s">
        <v>111</v>
      </c>
      <c r="I36" s="111" t="s">
        <v>196</v>
      </c>
      <c r="J36" s="111" t="s">
        <v>197</v>
      </c>
      <c r="K36" s="12" t="s">
        <v>14</v>
      </c>
    </row>
    <row r="37" spans="1:12" s="41" customFormat="1" ht="19.149999999999999" customHeight="1" x14ac:dyDescent="0.25">
      <c r="A37" s="26"/>
      <c r="B37" s="76"/>
      <c r="C37" s="30" t="str">
        <f t="shared" ref="C37:C50" si="6">IF(C17&gt;0,C17,"")</f>
        <v/>
      </c>
      <c r="D37" s="23"/>
      <c r="E37" s="96" t="str">
        <f t="shared" ref="E37:E50" si="7">IF(C17&gt;0,D37*(K17/F17),"")</f>
        <v/>
      </c>
      <c r="F37" s="23"/>
      <c r="G37" s="96" t="str">
        <f t="shared" ref="G37:G50" si="8">IF(C17&gt;0,F37*(K17/F17),"")</f>
        <v/>
      </c>
      <c r="H37" s="31" t="str">
        <f t="shared" ref="H37:H50" si="9">IF(C17&gt;0,30*(F17/8)/60/(2080/K17),"")</f>
        <v/>
      </c>
      <c r="I37" s="23"/>
      <c r="J37" s="23"/>
      <c r="K37" s="32" t="str">
        <f t="shared" ref="K37:K50" si="10">IF(C17&gt;0,(K17-E37-G37-H37-I37-J37)/K17,"")</f>
        <v/>
      </c>
    </row>
    <row r="38" spans="1:12" s="41" customFormat="1" ht="19.149999999999999" customHeight="1" x14ac:dyDescent="0.25">
      <c r="A38" s="26"/>
      <c r="B38" s="76"/>
      <c r="C38" s="30" t="str">
        <f t="shared" si="6"/>
        <v/>
      </c>
      <c r="D38" s="23"/>
      <c r="E38" s="96" t="str">
        <f t="shared" si="7"/>
        <v/>
      </c>
      <c r="F38" s="23"/>
      <c r="G38" s="96" t="str">
        <f t="shared" si="8"/>
        <v/>
      </c>
      <c r="H38" s="31" t="str">
        <f t="shared" si="9"/>
        <v/>
      </c>
      <c r="I38" s="23"/>
      <c r="J38" s="23"/>
      <c r="K38" s="32" t="str">
        <f t="shared" si="10"/>
        <v/>
      </c>
    </row>
    <row r="39" spans="1:12" s="41" customFormat="1" ht="19.149999999999999" customHeight="1" x14ac:dyDescent="0.25">
      <c r="A39" s="26"/>
      <c r="B39" s="76"/>
      <c r="C39" s="30" t="str">
        <f t="shared" si="6"/>
        <v/>
      </c>
      <c r="D39" s="23"/>
      <c r="E39" s="96" t="str">
        <f t="shared" si="7"/>
        <v/>
      </c>
      <c r="F39" s="23"/>
      <c r="G39" s="96" t="str">
        <f t="shared" si="8"/>
        <v/>
      </c>
      <c r="H39" s="31" t="str">
        <f t="shared" si="9"/>
        <v/>
      </c>
      <c r="I39" s="23"/>
      <c r="J39" s="23"/>
      <c r="K39" s="32" t="str">
        <f t="shared" si="10"/>
        <v/>
      </c>
    </row>
    <row r="40" spans="1:12" s="41" customFormat="1" ht="19.149999999999999" customHeight="1" x14ac:dyDescent="0.25">
      <c r="A40" s="26"/>
      <c r="B40" s="76"/>
      <c r="C40" s="30" t="str">
        <f t="shared" si="6"/>
        <v/>
      </c>
      <c r="D40" s="23"/>
      <c r="E40" s="96" t="str">
        <f t="shared" si="7"/>
        <v/>
      </c>
      <c r="F40" s="23"/>
      <c r="G40" s="96" t="str">
        <f t="shared" si="8"/>
        <v/>
      </c>
      <c r="H40" s="31" t="str">
        <f t="shared" si="9"/>
        <v/>
      </c>
      <c r="I40" s="23"/>
      <c r="J40" s="23"/>
      <c r="K40" s="32" t="str">
        <f t="shared" si="10"/>
        <v/>
      </c>
    </row>
    <row r="41" spans="1:12" s="41" customFormat="1" ht="19.149999999999999" customHeight="1" x14ac:dyDescent="0.25">
      <c r="A41" s="26"/>
      <c r="B41" s="76"/>
      <c r="C41" s="30" t="str">
        <f t="shared" si="6"/>
        <v/>
      </c>
      <c r="D41" s="23"/>
      <c r="E41" s="96" t="str">
        <f t="shared" si="7"/>
        <v/>
      </c>
      <c r="F41" s="23"/>
      <c r="G41" s="96" t="str">
        <f t="shared" si="8"/>
        <v/>
      </c>
      <c r="H41" s="31" t="str">
        <f t="shared" si="9"/>
        <v/>
      </c>
      <c r="I41" s="23"/>
      <c r="J41" s="23"/>
      <c r="K41" s="32" t="str">
        <f t="shared" si="10"/>
        <v/>
      </c>
    </row>
    <row r="42" spans="1:12" s="41" customFormat="1" ht="19.149999999999999" customHeight="1" x14ac:dyDescent="0.25">
      <c r="A42" s="26"/>
      <c r="B42" s="76"/>
      <c r="C42" s="30" t="str">
        <f t="shared" si="6"/>
        <v/>
      </c>
      <c r="D42" s="23"/>
      <c r="E42" s="96" t="str">
        <f t="shared" si="7"/>
        <v/>
      </c>
      <c r="F42" s="23"/>
      <c r="G42" s="96" t="str">
        <f t="shared" si="8"/>
        <v/>
      </c>
      <c r="H42" s="31" t="str">
        <f t="shared" si="9"/>
        <v/>
      </c>
      <c r="I42" s="23"/>
      <c r="J42" s="23"/>
      <c r="K42" s="32" t="str">
        <f t="shared" si="10"/>
        <v/>
      </c>
    </row>
    <row r="43" spans="1:12" s="41" customFormat="1" ht="19.149999999999999" customHeight="1" x14ac:dyDescent="0.25">
      <c r="A43" s="26"/>
      <c r="B43" s="76"/>
      <c r="C43" s="30" t="str">
        <f t="shared" si="6"/>
        <v/>
      </c>
      <c r="D43" s="23"/>
      <c r="E43" s="96" t="str">
        <f t="shared" si="7"/>
        <v/>
      </c>
      <c r="F43" s="23"/>
      <c r="G43" s="96" t="str">
        <f t="shared" si="8"/>
        <v/>
      </c>
      <c r="H43" s="31" t="str">
        <f t="shared" si="9"/>
        <v/>
      </c>
      <c r="I43" s="23"/>
      <c r="J43" s="23"/>
      <c r="K43" s="32" t="str">
        <f t="shared" si="10"/>
        <v/>
      </c>
    </row>
    <row r="44" spans="1:12" s="41" customFormat="1" ht="19.149999999999999" customHeight="1" x14ac:dyDescent="0.25">
      <c r="A44" s="26"/>
      <c r="B44" s="76"/>
      <c r="C44" s="30" t="str">
        <f t="shared" si="6"/>
        <v/>
      </c>
      <c r="D44" s="23"/>
      <c r="E44" s="96" t="str">
        <f t="shared" si="7"/>
        <v/>
      </c>
      <c r="F44" s="23"/>
      <c r="G44" s="96" t="str">
        <f t="shared" si="8"/>
        <v/>
      </c>
      <c r="H44" s="31" t="str">
        <f t="shared" si="9"/>
        <v/>
      </c>
      <c r="I44" s="23"/>
      <c r="J44" s="23"/>
      <c r="K44" s="32" t="str">
        <f t="shared" si="10"/>
        <v/>
      </c>
    </row>
    <row r="45" spans="1:12" s="41" customFormat="1" ht="19.149999999999999" customHeight="1" x14ac:dyDescent="0.25">
      <c r="A45" s="26"/>
      <c r="B45" s="76"/>
      <c r="C45" s="30" t="str">
        <f t="shared" si="6"/>
        <v/>
      </c>
      <c r="D45" s="23"/>
      <c r="E45" s="96" t="str">
        <f t="shared" si="7"/>
        <v/>
      </c>
      <c r="F45" s="23"/>
      <c r="G45" s="96" t="str">
        <f t="shared" si="8"/>
        <v/>
      </c>
      <c r="H45" s="31" t="str">
        <f t="shared" si="9"/>
        <v/>
      </c>
      <c r="I45" s="23"/>
      <c r="J45" s="23"/>
      <c r="K45" s="32" t="str">
        <f t="shared" si="10"/>
        <v/>
      </c>
    </row>
    <row r="46" spans="1:12" s="41" customFormat="1" ht="19.149999999999999" customHeight="1" x14ac:dyDescent="0.25">
      <c r="A46" s="26"/>
      <c r="B46" s="76"/>
      <c r="C46" s="30" t="str">
        <f t="shared" si="6"/>
        <v/>
      </c>
      <c r="D46" s="23"/>
      <c r="E46" s="96" t="str">
        <f t="shared" si="7"/>
        <v/>
      </c>
      <c r="F46" s="23"/>
      <c r="G46" s="96" t="str">
        <f t="shared" si="8"/>
        <v/>
      </c>
      <c r="H46" s="31" t="str">
        <f t="shared" si="9"/>
        <v/>
      </c>
      <c r="I46" s="23"/>
      <c r="J46" s="23"/>
      <c r="K46" s="32" t="str">
        <f t="shared" si="10"/>
        <v/>
      </c>
    </row>
    <row r="47" spans="1:12" s="41" customFormat="1" ht="19.149999999999999" customHeight="1" x14ac:dyDescent="0.25">
      <c r="A47" s="26"/>
      <c r="B47" s="76"/>
      <c r="C47" s="30" t="str">
        <f t="shared" si="6"/>
        <v/>
      </c>
      <c r="D47" s="23"/>
      <c r="E47" s="96" t="str">
        <f t="shared" si="7"/>
        <v/>
      </c>
      <c r="F47" s="23"/>
      <c r="G47" s="96" t="str">
        <f t="shared" si="8"/>
        <v/>
      </c>
      <c r="H47" s="31" t="str">
        <f t="shared" si="9"/>
        <v/>
      </c>
      <c r="I47" s="23"/>
      <c r="J47" s="23"/>
      <c r="K47" s="32" t="str">
        <f t="shared" si="10"/>
        <v/>
      </c>
    </row>
    <row r="48" spans="1:12" s="41" customFormat="1" ht="19.149999999999999" customHeight="1" x14ac:dyDescent="0.25">
      <c r="A48" s="37"/>
      <c r="B48" s="76"/>
      <c r="C48" s="30" t="str">
        <f t="shared" si="6"/>
        <v/>
      </c>
      <c r="D48" s="23"/>
      <c r="E48" s="96" t="str">
        <f t="shared" si="7"/>
        <v/>
      </c>
      <c r="F48" s="23"/>
      <c r="G48" s="96" t="str">
        <f t="shared" si="8"/>
        <v/>
      </c>
      <c r="H48" s="31" t="str">
        <f t="shared" si="9"/>
        <v/>
      </c>
      <c r="I48" s="23"/>
      <c r="J48" s="23"/>
      <c r="K48" s="32" t="str">
        <f t="shared" si="10"/>
        <v/>
      </c>
    </row>
    <row r="49" spans="1:14" s="41" customFormat="1" ht="19.149999999999999" customHeight="1" x14ac:dyDescent="0.25">
      <c r="A49" s="37"/>
      <c r="B49" s="76"/>
      <c r="C49" s="30" t="str">
        <f t="shared" si="6"/>
        <v/>
      </c>
      <c r="D49" s="23"/>
      <c r="E49" s="96" t="str">
        <f t="shared" si="7"/>
        <v/>
      </c>
      <c r="F49" s="23"/>
      <c r="G49" s="96" t="str">
        <f t="shared" si="8"/>
        <v/>
      </c>
      <c r="H49" s="31" t="str">
        <f t="shared" si="9"/>
        <v/>
      </c>
      <c r="I49" s="23"/>
      <c r="J49" s="23"/>
      <c r="K49" s="32" t="str">
        <f t="shared" si="10"/>
        <v/>
      </c>
    </row>
    <row r="50" spans="1:14" s="41" customFormat="1" ht="19.149999999999999" customHeight="1" x14ac:dyDescent="0.25">
      <c r="A50" s="37"/>
      <c r="B50" s="76"/>
      <c r="C50" s="30" t="str">
        <f t="shared" si="6"/>
        <v/>
      </c>
      <c r="D50" s="23"/>
      <c r="E50" s="96" t="str">
        <f t="shared" si="7"/>
        <v/>
      </c>
      <c r="F50" s="23"/>
      <c r="G50" s="96" t="str">
        <f t="shared" si="8"/>
        <v/>
      </c>
      <c r="H50" s="31" t="str">
        <f t="shared" si="9"/>
        <v/>
      </c>
      <c r="I50" s="23"/>
      <c r="J50" s="23"/>
      <c r="K50" s="32" t="str">
        <f t="shared" si="10"/>
        <v/>
      </c>
    </row>
    <row r="51" spans="1:14" s="41" customFormat="1" ht="19.149999999999999" customHeight="1" x14ac:dyDescent="0.25">
      <c r="A51" s="37"/>
      <c r="B51" s="94"/>
      <c r="C51" s="33"/>
      <c r="D51" s="3">
        <f>SUM(D37:D50)</f>
        <v>0</v>
      </c>
      <c r="E51" s="52">
        <f>SUM(E37:E50)</f>
        <v>0</v>
      </c>
      <c r="F51" s="3">
        <f t="shared" ref="F51:J51" si="11">SUM(F37:F50)</f>
        <v>0</v>
      </c>
      <c r="G51" s="52">
        <f t="shared" si="11"/>
        <v>0</v>
      </c>
      <c r="H51" s="3">
        <f t="shared" si="11"/>
        <v>0</v>
      </c>
      <c r="I51" s="3">
        <f t="shared" si="11"/>
        <v>0</v>
      </c>
      <c r="J51" s="3">
        <f t="shared" si="11"/>
        <v>0</v>
      </c>
      <c r="K51" s="34" t="str">
        <f>IF(C17&gt;0,AVERAGE(K37:K50),"")</f>
        <v/>
      </c>
    </row>
    <row r="52" spans="1:14" s="41" customFormat="1" ht="17.45" customHeight="1" x14ac:dyDescent="0.3">
      <c r="A52" s="5"/>
      <c r="B52" s="77"/>
      <c r="C52" s="35"/>
      <c r="D52" s="35"/>
      <c r="E52" s="25"/>
      <c r="F52" s="25"/>
      <c r="G52" s="25"/>
      <c r="H52" s="25"/>
      <c r="I52" s="25"/>
      <c r="J52" s="25"/>
      <c r="K52" s="25"/>
      <c r="L52" s="25"/>
    </row>
    <row r="53" spans="1:14" s="41" customFormat="1" ht="17.45" customHeight="1" x14ac:dyDescent="0.25">
      <c r="B53" s="76"/>
      <c r="D53" s="85"/>
      <c r="E53" s="85"/>
      <c r="F53" s="85"/>
      <c r="G53" s="85"/>
      <c r="H53" s="85"/>
      <c r="I53" s="85"/>
      <c r="J53" s="85"/>
      <c r="K53" s="85" t="s">
        <v>66</v>
      </c>
      <c r="L53" s="36" t="str">
        <f>IF(C17&gt;0,1-K51,"")</f>
        <v/>
      </c>
    </row>
    <row r="54" spans="1:14" s="41" customFormat="1" ht="17.45" customHeight="1" x14ac:dyDescent="0.25">
      <c r="B54" s="76"/>
      <c r="D54" s="85"/>
      <c r="E54" s="85"/>
      <c r="F54" s="85"/>
      <c r="G54" s="85"/>
      <c r="H54" s="85"/>
      <c r="I54" s="85"/>
      <c r="J54" s="85"/>
      <c r="K54" s="85" t="s">
        <v>63</v>
      </c>
      <c r="L54" s="97" t="str">
        <f>IF(C17&gt;0,K51*K31,"")</f>
        <v/>
      </c>
    </row>
    <row r="55" spans="1:14" s="41" customFormat="1" ht="10.9" customHeight="1" thickBot="1" x14ac:dyDescent="0.3">
      <c r="B55" s="76"/>
      <c r="N55" s="5"/>
    </row>
    <row r="56" spans="1:14" s="41" customFormat="1" ht="28.9" customHeight="1" thickBot="1" x14ac:dyDescent="0.3">
      <c r="B56" s="77"/>
      <c r="C56" s="70"/>
      <c r="D56" s="87"/>
      <c r="E56" s="98" t="s">
        <v>71</v>
      </c>
      <c r="F56" s="99" t="str">
        <f>IF(L31&lt;&gt;0,L31+'Program and Overhead Costs'!I56,"")</f>
        <v/>
      </c>
      <c r="G56" s="259" t="s">
        <v>154</v>
      </c>
      <c r="H56" s="260"/>
      <c r="I56" s="260"/>
      <c r="J56" s="260"/>
      <c r="K56" s="260"/>
      <c r="L56" s="59"/>
      <c r="M56" s="5"/>
      <c r="N56" s="5"/>
    </row>
    <row r="57" spans="1:14" s="41" customFormat="1" ht="6.6" customHeight="1" thickBot="1" x14ac:dyDescent="0.3">
      <c r="B57" s="77"/>
      <c r="C57" s="78"/>
      <c r="D57" s="78"/>
      <c r="E57" s="79"/>
      <c r="F57" s="59"/>
      <c r="G57" s="59"/>
      <c r="H57" s="59"/>
      <c r="I57" s="59"/>
      <c r="J57" s="59"/>
      <c r="K57" s="59"/>
      <c r="L57" s="59"/>
      <c r="N57" s="5"/>
    </row>
    <row r="58" spans="1:14" s="41" customFormat="1" ht="34.9" customHeight="1" thickBot="1" x14ac:dyDescent="0.3">
      <c r="B58" s="77"/>
      <c r="C58" s="251" t="str">
        <f>CONCATENATE("HOURLY RATE FOR PROGRAM BILLABLE TIME* for ",CHAR(10),D6," staff:")</f>
        <v>HOURLY RATE FOR PROGRAM BILLABLE TIME* for 
Associate Degree staff:</v>
      </c>
      <c r="D58" s="251"/>
      <c r="E58" s="251"/>
      <c r="F58" s="22" t="str">
        <f>IF(C17&gt;0,F56/L54,"")</f>
        <v/>
      </c>
      <c r="G58" s="253" t="s">
        <v>72</v>
      </c>
      <c r="H58" s="254"/>
      <c r="I58" s="254"/>
      <c r="J58" s="254"/>
      <c r="K58" s="254"/>
      <c r="L58" s="254"/>
      <c r="M58" s="117" t="s">
        <v>131</v>
      </c>
      <c r="N58" s="185" t="s">
        <v>101</v>
      </c>
    </row>
    <row r="59" spans="1:14" s="41" customFormat="1" ht="15.6" customHeight="1" x14ac:dyDescent="0.25">
      <c r="B59" s="77"/>
      <c r="C59" s="250" t="s">
        <v>198</v>
      </c>
      <c r="D59" s="250"/>
      <c r="E59" s="250"/>
      <c r="F59" s="250"/>
      <c r="G59" s="250"/>
      <c r="H59" s="250"/>
      <c r="I59" s="250"/>
      <c r="J59" s="250"/>
      <c r="K59" s="250"/>
      <c r="L59" s="250"/>
      <c r="M59"/>
      <c r="N59" s="184" t="s">
        <v>144</v>
      </c>
    </row>
    <row r="60" spans="1:14" s="41" customFormat="1" x14ac:dyDescent="0.25">
      <c r="B60" s="76"/>
    </row>
    <row r="61" spans="1:14" s="41" customFormat="1" x14ac:dyDescent="0.25">
      <c r="B61" s="76"/>
    </row>
    <row r="62" spans="1:14" s="41" customFormat="1" x14ac:dyDescent="0.25">
      <c r="B62" s="76"/>
    </row>
    <row r="63" spans="1:14" s="41" customFormat="1" x14ac:dyDescent="0.25">
      <c r="B63" s="76"/>
    </row>
    <row r="64" spans="1:14" s="41" customFormat="1" x14ac:dyDescent="0.25">
      <c r="B64" s="76"/>
    </row>
    <row r="65" spans="2:2" s="41" customFormat="1" x14ac:dyDescent="0.25">
      <c r="B65" s="76"/>
    </row>
    <row r="66" spans="2:2" s="41" customFormat="1" x14ac:dyDescent="0.25">
      <c r="B66" s="76"/>
    </row>
    <row r="67" spans="2:2" s="41" customFormat="1" x14ac:dyDescent="0.25">
      <c r="B67" s="76"/>
    </row>
    <row r="68" spans="2:2" s="41" customFormat="1" x14ac:dyDescent="0.25">
      <c r="B68" s="76"/>
    </row>
    <row r="69" spans="2:2" s="41" customFormat="1" x14ac:dyDescent="0.25">
      <c r="B69" s="76"/>
    </row>
    <row r="70" spans="2:2" s="41" customFormat="1" x14ac:dyDescent="0.25">
      <c r="B70" s="76"/>
    </row>
    <row r="71" spans="2:2" s="41" customFormat="1" x14ac:dyDescent="0.25">
      <c r="B71" s="76"/>
    </row>
    <row r="72" spans="2:2" s="41" customFormat="1" x14ac:dyDescent="0.25">
      <c r="B72" s="76"/>
    </row>
    <row r="73" spans="2:2" s="41" customFormat="1" x14ac:dyDescent="0.25">
      <c r="B73" s="76"/>
    </row>
    <row r="74" spans="2:2" s="41" customFormat="1" x14ac:dyDescent="0.25">
      <c r="B74" s="76"/>
    </row>
    <row r="75" spans="2:2" s="41" customFormat="1" x14ac:dyDescent="0.25">
      <c r="B75" s="76"/>
    </row>
    <row r="76" spans="2:2" s="41" customFormat="1" x14ac:dyDescent="0.25">
      <c r="B76" s="76"/>
    </row>
    <row r="77" spans="2:2" s="41" customFormat="1" x14ac:dyDescent="0.25">
      <c r="B77" s="76"/>
    </row>
    <row r="78" spans="2:2" s="41" customFormat="1" x14ac:dyDescent="0.25">
      <c r="B78" s="76"/>
    </row>
    <row r="79" spans="2:2" s="41" customFormat="1" x14ac:dyDescent="0.25">
      <c r="B79" s="76"/>
    </row>
    <row r="80" spans="2:2" s="41" customFormat="1" x14ac:dyDescent="0.25">
      <c r="B80" s="76"/>
    </row>
    <row r="81" spans="2:2" s="41" customFormat="1" x14ac:dyDescent="0.25">
      <c r="B81" s="76"/>
    </row>
    <row r="82" spans="2:2" s="41" customFormat="1" x14ac:dyDescent="0.25">
      <c r="B82" s="76"/>
    </row>
    <row r="83" spans="2:2" s="41" customFormat="1" x14ac:dyDescent="0.25">
      <c r="B83" s="76"/>
    </row>
    <row r="84" spans="2:2" s="41" customFormat="1" x14ac:dyDescent="0.25">
      <c r="B84" s="76"/>
    </row>
    <row r="85" spans="2:2" s="41" customFormat="1" x14ac:dyDescent="0.25">
      <c r="B85" s="76"/>
    </row>
    <row r="86" spans="2:2" s="41" customFormat="1" x14ac:dyDescent="0.25">
      <c r="B86" s="76"/>
    </row>
    <row r="87" spans="2:2" s="41" customFormat="1" x14ac:dyDescent="0.25">
      <c r="B87" s="76"/>
    </row>
    <row r="88" spans="2:2" s="41" customFormat="1" x14ac:dyDescent="0.25">
      <c r="B88" s="76"/>
    </row>
    <row r="89" spans="2:2" s="41" customFormat="1" x14ac:dyDescent="0.25">
      <c r="B89" s="76"/>
    </row>
    <row r="90" spans="2:2" s="41" customFormat="1" x14ac:dyDescent="0.25">
      <c r="B90" s="76"/>
    </row>
    <row r="91" spans="2:2" s="41" customFormat="1" x14ac:dyDescent="0.25">
      <c r="B91" s="76"/>
    </row>
    <row r="92" spans="2:2" s="41" customFormat="1" x14ac:dyDescent="0.25">
      <c r="B92" s="76"/>
    </row>
    <row r="93" spans="2:2" s="41" customFormat="1" x14ac:dyDescent="0.25">
      <c r="B93" s="76"/>
    </row>
    <row r="94" spans="2:2" s="41" customFormat="1" x14ac:dyDescent="0.25">
      <c r="B94" s="76"/>
    </row>
    <row r="95" spans="2:2" s="41" customFormat="1" x14ac:dyDescent="0.25">
      <c r="B95" s="76"/>
    </row>
    <row r="96" spans="2:2" s="41" customFormat="1" x14ac:dyDescent="0.25">
      <c r="B96" s="76"/>
    </row>
    <row r="97" spans="2:2" s="41" customFormat="1" x14ac:dyDescent="0.25">
      <c r="B97" s="76"/>
    </row>
  </sheetData>
  <sheetProtection algorithmName="SHA-512" hashValue="R7AN2WqL7bRpJBPKp3LPvOjNHR73xI8ljnvzBYo9lv+yjRri8USJ/HE83Vl/YnjXkV384d4s58An9JaO05Tm9g==" saltValue="+zLlcS+Wg+aBpd7keF9OoQ==" spinCount="100000" sheet="1" selectLockedCells="1"/>
  <mergeCells count="14">
    <mergeCell ref="D12:K12"/>
    <mergeCell ref="B3:L3"/>
    <mergeCell ref="D6:H6"/>
    <mergeCell ref="D8:E8"/>
    <mergeCell ref="D9:J9"/>
    <mergeCell ref="D10:G10"/>
    <mergeCell ref="C59:L59"/>
    <mergeCell ref="C58:E58"/>
    <mergeCell ref="G58:L58"/>
    <mergeCell ref="B33:L33"/>
    <mergeCell ref="C34:K34"/>
    <mergeCell ref="C35:D35"/>
    <mergeCell ref="E35:G35"/>
    <mergeCell ref="G56:K56"/>
  </mergeCells>
  <hyperlinks>
    <hyperlink ref="C12" location="'Service Array'!A1" display="Service Array Item(s):" xr:uid="{F682631D-D934-4509-8DCA-C1DB79D118E2}"/>
    <hyperlink ref="B33:L33" location="Productivity!A1" display="PART 2:  STAFF PRODUCTIVITY " xr:uid="{A8EA0D3A-DB03-434C-9880-027B77C8ACA7}"/>
    <hyperlink ref="E36" location="Productivity!A1" display="Holiday Hours Allocable to CCS" xr:uid="{A08AB29D-29FD-4177-B72B-CB3BDB807CF4}"/>
    <hyperlink ref="G36" location="Productivity!A1" display="PTO Hours Allocable to CCS" xr:uid="{C0050669-A298-44F5-8CBA-98432E28E348}"/>
    <hyperlink ref="H36" location="Productivity!A1" display="Break Hours Allocable to CCS" xr:uid="{3B28DEF8-B521-49C4-9B7D-600EBBE345D4}"/>
    <hyperlink ref="I36" location="Productivity!A1" display=" Necessary but Non-Billable CCS-Related Meeting Hours" xr:uid="{A2741464-494B-427B-8846-13E841E8716F}"/>
    <hyperlink ref="J36" location="Productivity!A1" display="CCS Orientation and Training Hours" xr:uid="{3604E170-AFFC-4029-A25A-104226A8DD74}"/>
    <hyperlink ref="F36" location="Productivity!A1" display="PTO Hours" xr:uid="{0B476326-1FE4-493D-86C4-A4EB03852DD9}"/>
    <hyperlink ref="D36" location="Productivity!A1" display="Holiday Hours" xr:uid="{1F5AAD59-B084-4CB5-90B6-9919C4D109FC}"/>
    <hyperlink ref="N16" location="Instructions!A1" display="Instructions" xr:uid="{732E2FA2-0B24-404D-B678-506A404CA873}"/>
    <hyperlink ref="N17" location="'Program and Overhead Costs'!A1" display="Program and Overhead Costs" xr:uid="{296632D4-0267-493A-ACFD-6A009C6D27FB}"/>
    <hyperlink ref="N58" location="Instructions!A1" display="Instructions" xr:uid="{8FA02B1D-FA9D-40B1-92BE-396F2B1C54D8}"/>
    <hyperlink ref="N59" location="'Program and Overhead Costs'!A1" display="Program and Overhead Costs" xr:uid="{7050AF93-CCD1-4AD9-9386-F4412F6F6496}"/>
  </hyperlinks>
  <pageMargins left="0.25" right="0.2" top="0.25" bottom="0.25" header="0.3" footer="0.3"/>
  <pageSetup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Professional Type" xr:uid="{49F69093-20BB-49F6-B4B3-446C45FE4614}">
          <x14:formula1>
            <xm:f>lists!$A$2:$A$14</xm:f>
          </x14:formula1>
          <xm:sqref>D6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F7D85-24FE-4C8A-BA44-BA3FD15F9C54}">
  <sheetPr>
    <tabColor theme="6" tint="0.79998168889431442"/>
    <pageSetUpPr fitToPage="1"/>
  </sheetPr>
  <dimension ref="A1:AW97"/>
  <sheetViews>
    <sheetView showGridLines="0" zoomScale="85" zoomScaleNormal="85" workbookViewId="0">
      <selection activeCell="D12" sqref="D12:K12"/>
    </sheetView>
  </sheetViews>
  <sheetFormatPr defaultColWidth="8.85546875" defaultRowHeight="15" x14ac:dyDescent="0.25"/>
  <cols>
    <col min="1" max="1" width="1.85546875" style="38" customWidth="1"/>
    <col min="2" max="2" width="8.28515625" style="76" customWidth="1"/>
    <col min="3" max="3" width="37.140625" style="38" customWidth="1"/>
    <col min="4" max="4" width="20.7109375" style="38" customWidth="1"/>
    <col min="5" max="5" width="20.28515625" style="38" customWidth="1"/>
    <col min="6" max="6" width="19.5703125" style="38" customWidth="1"/>
    <col min="7" max="7" width="14.42578125" style="38" customWidth="1"/>
    <col min="8" max="8" width="16.28515625" style="38" customWidth="1"/>
    <col min="9" max="9" width="17.7109375" style="38" customWidth="1"/>
    <col min="10" max="10" width="19.42578125" style="38" customWidth="1"/>
    <col min="11" max="11" width="18.42578125" style="38" customWidth="1"/>
    <col min="12" max="12" width="16.7109375" style="41" customWidth="1"/>
    <col min="13" max="13" width="24.42578125" style="41" customWidth="1"/>
    <col min="14" max="14" width="24.85546875" style="41" customWidth="1"/>
    <col min="15" max="15" width="8.85546875" style="41" hidden="1" customWidth="1"/>
    <col min="16" max="16" width="0" style="41" hidden="1" customWidth="1"/>
    <col min="17" max="48" width="8.85546875" style="41"/>
    <col min="49" max="16384" width="8.85546875" style="38"/>
  </cols>
  <sheetData>
    <row r="1" spans="1:49" x14ac:dyDescent="0.25">
      <c r="A1" s="46"/>
      <c r="B1" s="77"/>
      <c r="C1" s="46"/>
      <c r="D1" s="46"/>
      <c r="E1" s="46"/>
      <c r="F1" s="46"/>
      <c r="G1" s="46"/>
      <c r="H1" s="46"/>
      <c r="I1" s="46"/>
      <c r="J1" s="46"/>
      <c r="K1" s="46"/>
      <c r="L1" s="5"/>
      <c r="M1" s="5"/>
      <c r="N1" s="5"/>
    </row>
    <row r="2" spans="1:49" ht="6.6" customHeight="1" x14ac:dyDescent="0.25">
      <c r="A2" s="46"/>
      <c r="B2" s="77"/>
      <c r="C2" s="46"/>
      <c r="D2" s="46"/>
      <c r="E2" s="46"/>
      <c r="F2" s="46"/>
      <c r="G2" s="46"/>
      <c r="H2" s="46"/>
      <c r="I2" s="46"/>
      <c r="J2" s="46"/>
      <c r="K2" s="46"/>
      <c r="L2" s="5"/>
      <c r="M2" s="5"/>
      <c r="N2" s="5"/>
    </row>
    <row r="3" spans="1:49" ht="27" customHeight="1" x14ac:dyDescent="0.25">
      <c r="B3" s="224" t="s">
        <v>103</v>
      </c>
      <c r="C3" s="224"/>
      <c r="D3" s="224"/>
      <c r="E3" s="224"/>
      <c r="F3" s="224"/>
      <c r="G3" s="224"/>
      <c r="H3" s="224"/>
      <c r="I3" s="224"/>
      <c r="J3" s="224"/>
      <c r="K3" s="224"/>
      <c r="L3" s="224"/>
      <c r="M3" s="5"/>
      <c r="N3" s="5"/>
    </row>
    <row r="4" spans="1:49" ht="13.15" customHeight="1" x14ac:dyDescent="0.25">
      <c r="B4" s="77"/>
      <c r="C4" s="139" t="s">
        <v>65</v>
      </c>
      <c r="D4" s="5"/>
      <c r="E4" s="5"/>
      <c r="F4" s="5"/>
      <c r="G4" s="5"/>
      <c r="H4" s="5"/>
      <c r="I4" s="5"/>
      <c r="J4" s="5"/>
      <c r="K4" s="47"/>
      <c r="L4" s="5"/>
      <c r="M4" s="5"/>
      <c r="N4" s="5"/>
    </row>
    <row r="5" spans="1:49" ht="6.6" customHeight="1" x14ac:dyDescent="0.3">
      <c r="B5" s="77"/>
      <c r="C5" s="15"/>
      <c r="D5" s="5"/>
      <c r="E5" s="5"/>
      <c r="F5" s="5"/>
      <c r="G5" s="5"/>
      <c r="H5" s="5"/>
      <c r="I5" s="5"/>
      <c r="J5" s="5"/>
      <c r="K5" s="47"/>
      <c r="L5" s="5"/>
      <c r="M5" s="5"/>
      <c r="N5" s="5"/>
    </row>
    <row r="6" spans="1:49" ht="21.6" customHeight="1" x14ac:dyDescent="0.25">
      <c r="B6" s="77"/>
      <c r="C6" s="13" t="s">
        <v>142</v>
      </c>
      <c r="D6" s="271" t="s">
        <v>27</v>
      </c>
      <c r="E6" s="271"/>
      <c r="F6" s="271"/>
      <c r="G6" s="271"/>
      <c r="H6" s="271"/>
      <c r="I6" s="5"/>
      <c r="J6" s="5"/>
      <c r="K6" s="5"/>
      <c r="L6" s="5"/>
      <c r="M6" s="5"/>
      <c r="N6" s="5"/>
    </row>
    <row r="7" spans="1:49" ht="6" customHeight="1" x14ac:dyDescent="0.25">
      <c r="B7" s="77"/>
      <c r="C7" s="5"/>
      <c r="D7" s="5"/>
      <c r="E7" s="5"/>
      <c r="F7" s="5"/>
      <c r="G7" s="5"/>
      <c r="H7" s="5"/>
      <c r="I7" s="5"/>
      <c r="J7" s="5"/>
      <c r="K7" s="5"/>
      <c r="L7" s="5"/>
      <c r="M7" s="5"/>
      <c r="N7" s="5"/>
    </row>
    <row r="8" spans="1:49" ht="22.15" customHeight="1" x14ac:dyDescent="0.25">
      <c r="B8" s="77"/>
      <c r="C8" s="8" t="s">
        <v>61</v>
      </c>
      <c r="D8" s="265" t="str">
        <f>IF('Program and Overhead Costs'!$E$7&lt;&gt;0,'Program and Overhead Costs'!$E$7,"")</f>
        <v/>
      </c>
      <c r="E8" s="265"/>
      <c r="F8" s="6" t="s">
        <v>32</v>
      </c>
      <c r="G8" s="7"/>
      <c r="H8" s="7"/>
      <c r="I8" s="7"/>
      <c r="J8" s="5"/>
      <c r="K8" s="5"/>
      <c r="L8" s="5"/>
      <c r="M8" s="5"/>
      <c r="N8" s="5"/>
    </row>
    <row r="9" spans="1:49" ht="18" customHeight="1" x14ac:dyDescent="0.25">
      <c r="B9" s="77"/>
      <c r="C9" s="8"/>
      <c r="D9" s="266" t="s">
        <v>31</v>
      </c>
      <c r="E9" s="266"/>
      <c r="F9" s="266"/>
      <c r="G9" s="266"/>
      <c r="H9" s="266"/>
      <c r="I9" s="266"/>
      <c r="J9" s="266"/>
      <c r="K9" s="5"/>
      <c r="L9" s="5"/>
      <c r="M9" s="5"/>
      <c r="N9" s="5"/>
    </row>
    <row r="10" spans="1:49" ht="22.15" customHeight="1" x14ac:dyDescent="0.25">
      <c r="B10" s="77"/>
      <c r="C10" s="8" t="s">
        <v>17</v>
      </c>
      <c r="D10" s="267" t="str">
        <f>IF('Program and Overhead Costs'!$E$9&lt;&gt;0,'Program and Overhead Costs'!$E$9,"")</f>
        <v/>
      </c>
      <c r="E10" s="267"/>
      <c r="F10" s="267"/>
      <c r="G10" s="267"/>
      <c r="H10" s="5"/>
      <c r="I10" s="5"/>
      <c r="J10" s="5"/>
      <c r="K10" s="5"/>
      <c r="L10" s="5"/>
      <c r="M10" s="5"/>
      <c r="N10" s="5"/>
    </row>
    <row r="11" spans="1:49" ht="6.6" customHeight="1" x14ac:dyDescent="0.25">
      <c r="B11" s="77"/>
      <c r="C11" s="8"/>
      <c r="D11" s="48"/>
      <c r="E11" s="48"/>
      <c r="F11" s="48"/>
      <c r="G11" s="48"/>
      <c r="H11" s="5"/>
      <c r="I11" s="5"/>
      <c r="J11" s="5"/>
      <c r="K11" s="5"/>
      <c r="L11" s="5"/>
      <c r="M11" s="5"/>
      <c r="N11" s="5"/>
    </row>
    <row r="12" spans="1:49" ht="22.15" customHeight="1" x14ac:dyDescent="0.25">
      <c r="B12" s="137"/>
      <c r="C12" s="112" t="s">
        <v>68</v>
      </c>
      <c r="D12" s="261"/>
      <c r="E12" s="261"/>
      <c r="F12" s="261"/>
      <c r="G12" s="261"/>
      <c r="H12" s="262"/>
      <c r="I12" s="262"/>
      <c r="J12" s="262"/>
      <c r="K12" s="262"/>
      <c r="L12" s="77"/>
      <c r="M12" s="5"/>
      <c r="N12" s="5"/>
    </row>
    <row r="13" spans="1:49" s="41" customFormat="1" ht="5.45" customHeight="1" x14ac:dyDescent="0.25">
      <c r="B13" s="77"/>
      <c r="C13" s="14"/>
      <c r="D13" s="48"/>
      <c r="E13" s="48"/>
      <c r="F13" s="48"/>
      <c r="G13" s="48"/>
      <c r="H13" s="5"/>
      <c r="I13" s="5"/>
      <c r="J13" s="5"/>
      <c r="K13" s="5"/>
      <c r="L13" s="77"/>
      <c r="M13" s="5"/>
      <c r="N13" s="5"/>
    </row>
    <row r="14" spans="1:49" s="76" customFormat="1" ht="31.9" customHeight="1" x14ac:dyDescent="0.25">
      <c r="B14" s="145" t="s">
        <v>104</v>
      </c>
      <c r="C14" s="146"/>
      <c r="D14" s="146"/>
      <c r="F14" s="77"/>
      <c r="G14" s="77"/>
      <c r="H14" s="77"/>
      <c r="I14" s="77"/>
      <c r="J14" s="77"/>
      <c r="K14" s="77"/>
      <c r="L14" s="77"/>
      <c r="M14" s="77"/>
      <c r="N14" s="77"/>
    </row>
    <row r="15" spans="1:49" s="76" customFormat="1" ht="5.45" customHeight="1" x14ac:dyDescent="0.25">
      <c r="B15" s="77"/>
      <c r="C15" s="92"/>
      <c r="D15" s="93"/>
      <c r="E15" s="77"/>
      <c r="F15" s="77"/>
      <c r="G15" s="77"/>
      <c r="H15" s="77"/>
      <c r="I15" s="77"/>
      <c r="J15" s="77"/>
      <c r="K15" s="77"/>
      <c r="L15" s="77"/>
      <c r="M15" s="77"/>
      <c r="N15" s="77"/>
    </row>
    <row r="16" spans="1:49" s="50" customFormat="1" ht="113.25" customHeight="1" x14ac:dyDescent="0.25">
      <c r="B16" s="91"/>
      <c r="C16" s="12" t="str">
        <f>CONCATENATE("List all ",D6," CCS Direct Service Positions")</f>
        <v>List all Qualified Treatment Trainee Type 1 CCS Direct Service Positions</v>
      </c>
      <c r="D16" s="12" t="s">
        <v>59</v>
      </c>
      <c r="E16" s="11" t="s">
        <v>56</v>
      </c>
      <c r="F16" s="12" t="s">
        <v>58</v>
      </c>
      <c r="G16" s="12" t="s">
        <v>12</v>
      </c>
      <c r="H16" s="12" t="s">
        <v>200</v>
      </c>
      <c r="I16" s="12" t="s">
        <v>201</v>
      </c>
      <c r="J16" s="12" t="s">
        <v>60</v>
      </c>
      <c r="K16" s="12" t="s">
        <v>112</v>
      </c>
      <c r="L16" s="12" t="s">
        <v>54</v>
      </c>
      <c r="M16" s="117" t="s">
        <v>131</v>
      </c>
      <c r="N16" s="185" t="s">
        <v>101</v>
      </c>
      <c r="P16" s="88" t="s">
        <v>16</v>
      </c>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row>
    <row r="17" spans="1:49" ht="18" customHeight="1" x14ac:dyDescent="0.25">
      <c r="B17" s="77"/>
      <c r="C17" s="10"/>
      <c r="D17" s="16"/>
      <c r="E17" s="9"/>
      <c r="F17" s="3" t="str">
        <f>IF(C17&gt;0,E17*52,"")</f>
        <v/>
      </c>
      <c r="G17" s="18" t="str">
        <f>IF(C17&gt;0,D17*E17*52,"")</f>
        <v/>
      </c>
      <c r="H17" s="16"/>
      <c r="I17" s="16"/>
      <c r="J17" s="9"/>
      <c r="K17" s="3" t="str">
        <f t="shared" ref="K17:K30" si="0">IF(C17&gt;0,J17*52,"")</f>
        <v/>
      </c>
      <c r="L17" s="18" t="str">
        <f>IF(C17&gt;0,(G17+H17+I17)*P17,"")</f>
        <v/>
      </c>
      <c r="M17"/>
      <c r="N17" s="184" t="s">
        <v>144</v>
      </c>
      <c r="P17" s="89" t="e">
        <f t="shared" ref="P17:P30" si="1">IF(K17=0,"",K17/F17)</f>
        <v>#VALUE!</v>
      </c>
      <c r="AW17" s="41"/>
    </row>
    <row r="18" spans="1:49" ht="18" customHeight="1" x14ac:dyDescent="0.25">
      <c r="B18" s="77"/>
      <c r="C18" s="10"/>
      <c r="D18" s="16"/>
      <c r="E18" s="9"/>
      <c r="F18" s="3" t="str">
        <f t="shared" ref="F18:F30" si="2">IF(C18&gt;0,E18*52,"")</f>
        <v/>
      </c>
      <c r="G18" s="18" t="str">
        <f t="shared" ref="G18:G30" si="3">IF(C18&gt;0,D18*E18*52,"")</f>
        <v/>
      </c>
      <c r="H18" s="16"/>
      <c r="I18" s="16"/>
      <c r="J18" s="9"/>
      <c r="K18" s="3" t="str">
        <f t="shared" si="0"/>
        <v/>
      </c>
      <c r="L18" s="18" t="str">
        <f t="shared" ref="L18:L30" si="4">IF(C18&gt;0,(G18+H18+I18)*P18,"")</f>
        <v/>
      </c>
      <c r="M18"/>
      <c r="N18" s="138"/>
      <c r="O18" s="5"/>
      <c r="P18" s="89" t="e">
        <f t="shared" si="1"/>
        <v>#VALUE!</v>
      </c>
      <c r="AW18" s="41"/>
    </row>
    <row r="19" spans="1:49" ht="18" customHeight="1" x14ac:dyDescent="0.25">
      <c r="B19" s="77"/>
      <c r="C19" s="10"/>
      <c r="D19" s="16"/>
      <c r="E19" s="9"/>
      <c r="F19" s="3" t="str">
        <f t="shared" si="2"/>
        <v/>
      </c>
      <c r="G19" s="18" t="str">
        <f t="shared" si="3"/>
        <v/>
      </c>
      <c r="H19" s="16"/>
      <c r="I19" s="16"/>
      <c r="J19" s="9"/>
      <c r="K19" s="3" t="str">
        <f t="shared" si="0"/>
        <v/>
      </c>
      <c r="L19" s="18" t="str">
        <f t="shared" si="4"/>
        <v/>
      </c>
      <c r="M19"/>
      <c r="N19" s="113"/>
      <c r="O19" s="5"/>
      <c r="P19" s="89" t="e">
        <f t="shared" si="1"/>
        <v>#VALUE!</v>
      </c>
      <c r="AW19" s="41"/>
    </row>
    <row r="20" spans="1:49" ht="18" customHeight="1" x14ac:dyDescent="0.25">
      <c r="B20" s="77"/>
      <c r="C20" s="10"/>
      <c r="D20" s="16"/>
      <c r="E20" s="9"/>
      <c r="F20" s="3" t="str">
        <f t="shared" si="2"/>
        <v/>
      </c>
      <c r="G20" s="18" t="str">
        <f t="shared" si="3"/>
        <v/>
      </c>
      <c r="H20" s="16"/>
      <c r="I20" s="16"/>
      <c r="J20" s="9"/>
      <c r="K20" s="3" t="str">
        <f t="shared" si="0"/>
        <v/>
      </c>
      <c r="L20" s="18" t="str">
        <f t="shared" si="4"/>
        <v/>
      </c>
      <c r="M20"/>
      <c r="N20" s="113"/>
      <c r="O20" s="5"/>
      <c r="P20" s="89" t="e">
        <f t="shared" si="1"/>
        <v>#VALUE!</v>
      </c>
      <c r="AW20" s="41"/>
    </row>
    <row r="21" spans="1:49" ht="18" customHeight="1" x14ac:dyDescent="0.25">
      <c r="B21" s="77"/>
      <c r="C21" s="10"/>
      <c r="D21" s="16"/>
      <c r="E21" s="9"/>
      <c r="F21" s="3" t="str">
        <f t="shared" si="2"/>
        <v/>
      </c>
      <c r="G21" s="18" t="str">
        <f t="shared" si="3"/>
        <v/>
      </c>
      <c r="H21" s="16"/>
      <c r="I21" s="16"/>
      <c r="J21" s="9"/>
      <c r="K21" s="3" t="str">
        <f t="shared" si="0"/>
        <v/>
      </c>
      <c r="L21" s="18" t="str">
        <f t="shared" si="4"/>
        <v/>
      </c>
      <c r="M21"/>
      <c r="N21" s="113"/>
      <c r="O21" s="5"/>
      <c r="P21" s="89" t="e">
        <f t="shared" si="1"/>
        <v>#VALUE!</v>
      </c>
      <c r="AW21" s="41"/>
    </row>
    <row r="22" spans="1:49" ht="18" customHeight="1" x14ac:dyDescent="0.25">
      <c r="B22" s="77"/>
      <c r="C22" s="10"/>
      <c r="D22" s="16"/>
      <c r="E22" s="9"/>
      <c r="F22" s="3" t="str">
        <f t="shared" si="2"/>
        <v/>
      </c>
      <c r="G22" s="18" t="str">
        <f t="shared" si="3"/>
        <v/>
      </c>
      <c r="H22" s="16"/>
      <c r="I22" s="16"/>
      <c r="J22" s="9"/>
      <c r="K22" s="3" t="str">
        <f t="shared" si="0"/>
        <v/>
      </c>
      <c r="L22" s="18" t="str">
        <f t="shared" si="4"/>
        <v/>
      </c>
      <c r="M22"/>
      <c r="N22" s="113"/>
      <c r="O22" s="5"/>
      <c r="P22" s="89" t="e">
        <f t="shared" si="1"/>
        <v>#VALUE!</v>
      </c>
      <c r="AW22" s="41"/>
    </row>
    <row r="23" spans="1:49" ht="18" customHeight="1" x14ac:dyDescent="0.25">
      <c r="B23" s="77"/>
      <c r="C23" s="10"/>
      <c r="D23" s="16"/>
      <c r="E23" s="9"/>
      <c r="F23" s="3" t="str">
        <f t="shared" si="2"/>
        <v/>
      </c>
      <c r="G23" s="18" t="str">
        <f t="shared" si="3"/>
        <v/>
      </c>
      <c r="H23" s="16"/>
      <c r="I23" s="16"/>
      <c r="J23" s="9"/>
      <c r="K23" s="3" t="str">
        <f t="shared" si="0"/>
        <v/>
      </c>
      <c r="L23" s="18" t="str">
        <f t="shared" si="4"/>
        <v/>
      </c>
      <c r="M23"/>
      <c r="N23" s="113"/>
      <c r="O23" s="5"/>
      <c r="P23" s="89" t="e">
        <f t="shared" si="1"/>
        <v>#VALUE!</v>
      </c>
      <c r="AW23" s="41"/>
    </row>
    <row r="24" spans="1:49" ht="18" customHeight="1" x14ac:dyDescent="0.25">
      <c r="B24" s="77"/>
      <c r="C24" s="10"/>
      <c r="D24" s="16"/>
      <c r="E24" s="9"/>
      <c r="F24" s="3" t="str">
        <f t="shared" si="2"/>
        <v/>
      </c>
      <c r="G24" s="18" t="str">
        <f t="shared" si="3"/>
        <v/>
      </c>
      <c r="H24" s="16"/>
      <c r="I24" s="16"/>
      <c r="J24" s="9"/>
      <c r="K24" s="3" t="str">
        <f t="shared" si="0"/>
        <v/>
      </c>
      <c r="L24" s="18" t="str">
        <f t="shared" si="4"/>
        <v/>
      </c>
      <c r="M24"/>
      <c r="N24" s="113"/>
      <c r="O24" s="5"/>
      <c r="P24" s="89" t="e">
        <f t="shared" si="1"/>
        <v>#VALUE!</v>
      </c>
      <c r="AW24" s="41"/>
    </row>
    <row r="25" spans="1:49" ht="18" customHeight="1" x14ac:dyDescent="0.25">
      <c r="B25" s="77"/>
      <c r="C25" s="10"/>
      <c r="D25" s="16"/>
      <c r="E25" s="9"/>
      <c r="F25" s="3" t="str">
        <f t="shared" si="2"/>
        <v/>
      </c>
      <c r="G25" s="18" t="str">
        <f t="shared" si="3"/>
        <v/>
      </c>
      <c r="H25" s="16"/>
      <c r="I25" s="16"/>
      <c r="J25" s="9"/>
      <c r="K25" s="3" t="str">
        <f t="shared" si="0"/>
        <v/>
      </c>
      <c r="L25" s="18" t="str">
        <f t="shared" si="4"/>
        <v/>
      </c>
      <c r="M25"/>
      <c r="N25" s="113"/>
      <c r="O25" s="5"/>
      <c r="P25" s="89" t="e">
        <f t="shared" si="1"/>
        <v>#VALUE!</v>
      </c>
      <c r="AW25" s="41"/>
    </row>
    <row r="26" spans="1:49" ht="18" customHeight="1" x14ac:dyDescent="0.25">
      <c r="B26" s="77"/>
      <c r="C26" s="10"/>
      <c r="D26" s="16"/>
      <c r="E26" s="9"/>
      <c r="F26" s="3" t="str">
        <f t="shared" si="2"/>
        <v/>
      </c>
      <c r="G26" s="18" t="str">
        <f t="shared" si="3"/>
        <v/>
      </c>
      <c r="H26" s="16"/>
      <c r="I26" s="16"/>
      <c r="J26" s="9"/>
      <c r="K26" s="3" t="str">
        <f t="shared" si="0"/>
        <v/>
      </c>
      <c r="L26" s="18" t="str">
        <f t="shared" si="4"/>
        <v/>
      </c>
      <c r="M26"/>
      <c r="N26" s="113"/>
      <c r="O26" s="5"/>
      <c r="P26" s="89" t="e">
        <f t="shared" si="1"/>
        <v>#VALUE!</v>
      </c>
      <c r="AW26" s="41"/>
    </row>
    <row r="27" spans="1:49" ht="18" customHeight="1" x14ac:dyDescent="0.25">
      <c r="B27" s="77"/>
      <c r="C27" s="10"/>
      <c r="D27" s="16"/>
      <c r="E27" s="9"/>
      <c r="F27" s="3" t="str">
        <f t="shared" si="2"/>
        <v/>
      </c>
      <c r="G27" s="18" t="str">
        <f t="shared" si="3"/>
        <v/>
      </c>
      <c r="H27" s="16"/>
      <c r="I27" s="16"/>
      <c r="J27" s="9"/>
      <c r="K27" s="3" t="str">
        <f t="shared" si="0"/>
        <v/>
      </c>
      <c r="L27" s="18" t="str">
        <f t="shared" si="4"/>
        <v/>
      </c>
      <c r="M27"/>
      <c r="N27" s="113"/>
      <c r="O27" s="5"/>
      <c r="P27" s="89" t="e">
        <f t="shared" si="1"/>
        <v>#VALUE!</v>
      </c>
      <c r="AW27" s="41"/>
    </row>
    <row r="28" spans="1:49" ht="18" customHeight="1" x14ac:dyDescent="0.25">
      <c r="B28" s="77"/>
      <c r="C28" s="10"/>
      <c r="D28" s="16"/>
      <c r="E28" s="9"/>
      <c r="F28" s="3" t="str">
        <f t="shared" si="2"/>
        <v/>
      </c>
      <c r="G28" s="18" t="str">
        <f t="shared" si="3"/>
        <v/>
      </c>
      <c r="H28" s="16"/>
      <c r="I28" s="16"/>
      <c r="J28" s="9"/>
      <c r="K28" s="3" t="str">
        <f t="shared" si="0"/>
        <v/>
      </c>
      <c r="L28" s="18" t="str">
        <f t="shared" si="4"/>
        <v/>
      </c>
      <c r="M28"/>
      <c r="N28" s="113"/>
      <c r="O28" s="5"/>
      <c r="P28" s="89" t="e">
        <f t="shared" si="1"/>
        <v>#VALUE!</v>
      </c>
      <c r="AW28" s="41"/>
    </row>
    <row r="29" spans="1:49" ht="18" customHeight="1" x14ac:dyDescent="0.25">
      <c r="B29" s="77"/>
      <c r="C29" s="10"/>
      <c r="D29" s="16"/>
      <c r="E29" s="9"/>
      <c r="F29" s="3" t="str">
        <f t="shared" si="2"/>
        <v/>
      </c>
      <c r="G29" s="18" t="str">
        <f t="shared" si="3"/>
        <v/>
      </c>
      <c r="H29" s="16"/>
      <c r="I29" s="16"/>
      <c r="J29" s="9"/>
      <c r="K29" s="3" t="str">
        <f t="shared" si="0"/>
        <v/>
      </c>
      <c r="L29" s="18" t="str">
        <f t="shared" si="4"/>
        <v/>
      </c>
      <c r="N29" s="113"/>
      <c r="O29" s="5"/>
      <c r="P29" s="89" t="e">
        <f t="shared" si="1"/>
        <v>#VALUE!</v>
      </c>
      <c r="AW29" s="41"/>
    </row>
    <row r="30" spans="1:49" ht="18" customHeight="1" thickBot="1" x14ac:dyDescent="0.3">
      <c r="B30" s="77"/>
      <c r="C30" s="10"/>
      <c r="D30" s="16"/>
      <c r="E30" s="9"/>
      <c r="F30" s="3" t="str">
        <f t="shared" si="2"/>
        <v/>
      </c>
      <c r="G30" s="18" t="str">
        <f t="shared" si="3"/>
        <v/>
      </c>
      <c r="H30" s="16"/>
      <c r="I30" s="16"/>
      <c r="J30" s="9"/>
      <c r="K30" s="3" t="str">
        <f t="shared" si="0"/>
        <v/>
      </c>
      <c r="L30" s="18" t="str">
        <f t="shared" si="4"/>
        <v/>
      </c>
      <c r="O30" s="5"/>
      <c r="P30" s="89" t="e">
        <f t="shared" si="1"/>
        <v>#VALUE!</v>
      </c>
      <c r="AW30" s="41"/>
    </row>
    <row r="31" spans="1:49" ht="15.75" thickBot="1" x14ac:dyDescent="0.3">
      <c r="B31" s="77"/>
      <c r="C31" s="77"/>
      <c r="D31" s="95"/>
      <c r="E31" s="52">
        <f t="shared" ref="E31:K31" si="5">SUM(E17:E30)</f>
        <v>0</v>
      </c>
      <c r="F31" s="52">
        <f t="shared" si="5"/>
        <v>0</v>
      </c>
      <c r="G31" s="18">
        <f t="shared" si="5"/>
        <v>0</v>
      </c>
      <c r="H31" s="53">
        <f t="shared" si="5"/>
        <v>0</v>
      </c>
      <c r="I31" s="53">
        <f t="shared" si="5"/>
        <v>0</v>
      </c>
      <c r="J31" s="52">
        <f>SUM(J17:J30)</f>
        <v>0</v>
      </c>
      <c r="K31" s="52">
        <f t="shared" si="5"/>
        <v>0</v>
      </c>
      <c r="L31" s="54">
        <f>SUM(L17:L30)</f>
        <v>0</v>
      </c>
      <c r="O31" s="5"/>
      <c r="P31" s="90"/>
      <c r="AW31" s="41"/>
    </row>
    <row r="32" spans="1:49" s="41" customFormat="1" ht="10.9" customHeight="1" x14ac:dyDescent="0.25">
      <c r="A32" s="5"/>
      <c r="B32" s="77"/>
      <c r="C32" s="5"/>
      <c r="D32" s="5"/>
      <c r="E32" s="5"/>
      <c r="F32" s="5"/>
      <c r="G32" s="5"/>
      <c r="H32" s="5"/>
      <c r="I32" s="5"/>
      <c r="J32" s="5"/>
      <c r="K32" s="5"/>
      <c r="L32" s="5"/>
      <c r="M32" s="5"/>
      <c r="N32" s="5"/>
    </row>
    <row r="33" spans="1:12" s="41" customFormat="1" ht="18.600000000000001" customHeight="1" x14ac:dyDescent="0.25">
      <c r="A33" s="26"/>
      <c r="B33" s="255" t="s">
        <v>115</v>
      </c>
      <c r="C33" s="255"/>
      <c r="D33" s="255"/>
      <c r="E33" s="255"/>
      <c r="F33" s="255"/>
      <c r="G33" s="255"/>
      <c r="H33" s="255"/>
      <c r="I33" s="255"/>
      <c r="J33" s="255"/>
      <c r="K33" s="255"/>
      <c r="L33" s="255"/>
    </row>
    <row r="34" spans="1:12" s="41" customFormat="1" ht="22.15" customHeight="1" x14ac:dyDescent="0.25">
      <c r="A34" s="141"/>
      <c r="B34" s="76"/>
      <c r="C34" s="256" t="s">
        <v>69</v>
      </c>
      <c r="D34" s="256"/>
      <c r="E34" s="256"/>
      <c r="F34" s="256"/>
      <c r="G34" s="256"/>
      <c r="H34" s="256"/>
      <c r="I34" s="256"/>
      <c r="J34" s="256"/>
      <c r="K34" s="256"/>
      <c r="L34" s="27"/>
    </row>
    <row r="35" spans="1:12" s="41" customFormat="1" ht="22.15" customHeight="1" x14ac:dyDescent="0.25">
      <c r="A35" s="26"/>
      <c r="B35" s="76"/>
      <c r="C35" s="257" t="s">
        <v>64</v>
      </c>
      <c r="D35" s="257"/>
      <c r="E35" s="258" t="str">
        <f>D8</f>
        <v/>
      </c>
      <c r="F35" s="258"/>
      <c r="G35" s="258"/>
      <c r="H35" s="28"/>
      <c r="I35" s="28"/>
      <c r="J35" s="28"/>
      <c r="K35" s="29"/>
    </row>
    <row r="36" spans="1:12" s="41" customFormat="1" ht="64.150000000000006" customHeight="1" x14ac:dyDescent="0.25">
      <c r="A36" s="26"/>
      <c r="B36" s="76"/>
      <c r="C36" s="12" t="str">
        <f>CONCATENATE("List all ",D6," CCS Direct Service Positions")</f>
        <v>List all Qualified Treatment Trainee Type 1 CCS Direct Service Positions</v>
      </c>
      <c r="D36" s="111" t="s">
        <v>194</v>
      </c>
      <c r="E36" s="111" t="s">
        <v>107</v>
      </c>
      <c r="F36" s="111" t="s">
        <v>195</v>
      </c>
      <c r="G36" s="111" t="s">
        <v>110</v>
      </c>
      <c r="H36" s="111" t="s">
        <v>111</v>
      </c>
      <c r="I36" s="111" t="s">
        <v>196</v>
      </c>
      <c r="J36" s="111" t="s">
        <v>197</v>
      </c>
      <c r="K36" s="12" t="s">
        <v>14</v>
      </c>
    </row>
    <row r="37" spans="1:12" s="41" customFormat="1" ht="19.149999999999999" customHeight="1" x14ac:dyDescent="0.25">
      <c r="A37" s="26"/>
      <c r="B37" s="76"/>
      <c r="C37" s="30" t="str">
        <f t="shared" ref="C37:C50" si="6">IF(C17&gt;0,C17,"")</f>
        <v/>
      </c>
      <c r="D37" s="23"/>
      <c r="E37" s="96" t="str">
        <f t="shared" ref="E37:E50" si="7">IF(C17&gt;0,D37*(K17/F17),"")</f>
        <v/>
      </c>
      <c r="F37" s="23"/>
      <c r="G37" s="96" t="str">
        <f t="shared" ref="G37:G50" si="8">IF(C17&gt;0,F37*(K17/F17),"")</f>
        <v/>
      </c>
      <c r="H37" s="31" t="str">
        <f t="shared" ref="H37:H50" si="9">IF(C17&gt;0,30*(F17/8)/60/(2080/K17),"")</f>
        <v/>
      </c>
      <c r="I37" s="23"/>
      <c r="J37" s="23"/>
      <c r="K37" s="32" t="str">
        <f t="shared" ref="K37:K50" si="10">IF(C17&gt;0,(K17-E37-G37-H37-I37-J37)/K17,"")</f>
        <v/>
      </c>
    </row>
    <row r="38" spans="1:12" s="41" customFormat="1" ht="19.149999999999999" customHeight="1" x14ac:dyDescent="0.25">
      <c r="A38" s="26"/>
      <c r="B38" s="76"/>
      <c r="C38" s="30" t="str">
        <f t="shared" si="6"/>
        <v/>
      </c>
      <c r="D38" s="23"/>
      <c r="E38" s="96" t="str">
        <f t="shared" si="7"/>
        <v/>
      </c>
      <c r="F38" s="23"/>
      <c r="G38" s="96" t="str">
        <f t="shared" si="8"/>
        <v/>
      </c>
      <c r="H38" s="31" t="str">
        <f t="shared" si="9"/>
        <v/>
      </c>
      <c r="I38" s="23"/>
      <c r="J38" s="23"/>
      <c r="K38" s="32" t="str">
        <f t="shared" si="10"/>
        <v/>
      </c>
    </row>
    <row r="39" spans="1:12" s="41" customFormat="1" ht="19.149999999999999" customHeight="1" x14ac:dyDescent="0.25">
      <c r="A39" s="26"/>
      <c r="B39" s="76"/>
      <c r="C39" s="30" t="str">
        <f t="shared" si="6"/>
        <v/>
      </c>
      <c r="D39" s="23"/>
      <c r="E39" s="96" t="str">
        <f t="shared" si="7"/>
        <v/>
      </c>
      <c r="F39" s="23"/>
      <c r="G39" s="96" t="str">
        <f t="shared" si="8"/>
        <v/>
      </c>
      <c r="H39" s="31" t="str">
        <f t="shared" si="9"/>
        <v/>
      </c>
      <c r="I39" s="23"/>
      <c r="J39" s="23"/>
      <c r="K39" s="32" t="str">
        <f t="shared" si="10"/>
        <v/>
      </c>
    </row>
    <row r="40" spans="1:12" s="41" customFormat="1" ht="19.149999999999999" customHeight="1" x14ac:dyDescent="0.25">
      <c r="A40" s="26"/>
      <c r="B40" s="76"/>
      <c r="C40" s="30" t="str">
        <f t="shared" si="6"/>
        <v/>
      </c>
      <c r="D40" s="23"/>
      <c r="E40" s="96" t="str">
        <f t="shared" si="7"/>
        <v/>
      </c>
      <c r="F40" s="23"/>
      <c r="G40" s="96" t="str">
        <f t="shared" si="8"/>
        <v/>
      </c>
      <c r="H40" s="31" t="str">
        <f t="shared" si="9"/>
        <v/>
      </c>
      <c r="I40" s="23"/>
      <c r="J40" s="23"/>
      <c r="K40" s="32" t="str">
        <f t="shared" si="10"/>
        <v/>
      </c>
    </row>
    <row r="41" spans="1:12" s="41" customFormat="1" ht="19.149999999999999" customHeight="1" x14ac:dyDescent="0.25">
      <c r="A41" s="26"/>
      <c r="B41" s="76"/>
      <c r="C41" s="30" t="str">
        <f t="shared" si="6"/>
        <v/>
      </c>
      <c r="D41" s="23"/>
      <c r="E41" s="96" t="str">
        <f t="shared" si="7"/>
        <v/>
      </c>
      <c r="F41" s="23"/>
      <c r="G41" s="96" t="str">
        <f t="shared" si="8"/>
        <v/>
      </c>
      <c r="H41" s="31" t="str">
        <f t="shared" si="9"/>
        <v/>
      </c>
      <c r="I41" s="23"/>
      <c r="J41" s="23"/>
      <c r="K41" s="32" t="str">
        <f t="shared" si="10"/>
        <v/>
      </c>
    </row>
    <row r="42" spans="1:12" s="41" customFormat="1" ht="19.149999999999999" customHeight="1" x14ac:dyDescent="0.25">
      <c r="A42" s="26"/>
      <c r="B42" s="76"/>
      <c r="C42" s="30" t="str">
        <f t="shared" si="6"/>
        <v/>
      </c>
      <c r="D42" s="23"/>
      <c r="E42" s="96" t="str">
        <f t="shared" si="7"/>
        <v/>
      </c>
      <c r="F42" s="23"/>
      <c r="G42" s="96" t="str">
        <f t="shared" si="8"/>
        <v/>
      </c>
      <c r="H42" s="31" t="str">
        <f t="shared" si="9"/>
        <v/>
      </c>
      <c r="I42" s="23"/>
      <c r="J42" s="23"/>
      <c r="K42" s="32" t="str">
        <f t="shared" si="10"/>
        <v/>
      </c>
    </row>
    <row r="43" spans="1:12" s="41" customFormat="1" ht="19.149999999999999" customHeight="1" x14ac:dyDescent="0.25">
      <c r="A43" s="26"/>
      <c r="B43" s="76"/>
      <c r="C43" s="30" t="str">
        <f t="shared" si="6"/>
        <v/>
      </c>
      <c r="D43" s="23"/>
      <c r="E43" s="96" t="str">
        <f t="shared" si="7"/>
        <v/>
      </c>
      <c r="F43" s="23"/>
      <c r="G43" s="96" t="str">
        <f t="shared" si="8"/>
        <v/>
      </c>
      <c r="H43" s="31" t="str">
        <f t="shared" si="9"/>
        <v/>
      </c>
      <c r="I43" s="23"/>
      <c r="J43" s="23"/>
      <c r="K43" s="32" t="str">
        <f t="shared" si="10"/>
        <v/>
      </c>
    </row>
    <row r="44" spans="1:12" s="41" customFormat="1" ht="19.149999999999999" customHeight="1" x14ac:dyDescent="0.25">
      <c r="A44" s="26"/>
      <c r="B44" s="76"/>
      <c r="C44" s="30" t="str">
        <f t="shared" si="6"/>
        <v/>
      </c>
      <c r="D44" s="23"/>
      <c r="E44" s="96" t="str">
        <f t="shared" si="7"/>
        <v/>
      </c>
      <c r="F44" s="23"/>
      <c r="G44" s="96" t="str">
        <f t="shared" si="8"/>
        <v/>
      </c>
      <c r="H44" s="31" t="str">
        <f t="shared" si="9"/>
        <v/>
      </c>
      <c r="I44" s="23"/>
      <c r="J44" s="23"/>
      <c r="K44" s="32" t="str">
        <f t="shared" si="10"/>
        <v/>
      </c>
    </row>
    <row r="45" spans="1:12" s="41" customFormat="1" ht="19.149999999999999" customHeight="1" x14ac:dyDescent="0.25">
      <c r="A45" s="26"/>
      <c r="B45" s="76"/>
      <c r="C45" s="30" t="str">
        <f t="shared" si="6"/>
        <v/>
      </c>
      <c r="D45" s="23"/>
      <c r="E45" s="96" t="str">
        <f t="shared" si="7"/>
        <v/>
      </c>
      <c r="F45" s="23"/>
      <c r="G45" s="96" t="str">
        <f t="shared" si="8"/>
        <v/>
      </c>
      <c r="H45" s="31" t="str">
        <f t="shared" si="9"/>
        <v/>
      </c>
      <c r="I45" s="23"/>
      <c r="J45" s="23"/>
      <c r="K45" s="32" t="str">
        <f t="shared" si="10"/>
        <v/>
      </c>
    </row>
    <row r="46" spans="1:12" s="41" customFormat="1" ht="19.149999999999999" customHeight="1" x14ac:dyDescent="0.25">
      <c r="A46" s="26"/>
      <c r="B46" s="76"/>
      <c r="C46" s="30" t="str">
        <f t="shared" si="6"/>
        <v/>
      </c>
      <c r="D46" s="23"/>
      <c r="E46" s="96" t="str">
        <f t="shared" si="7"/>
        <v/>
      </c>
      <c r="F46" s="23"/>
      <c r="G46" s="96" t="str">
        <f t="shared" si="8"/>
        <v/>
      </c>
      <c r="H46" s="31" t="str">
        <f t="shared" si="9"/>
        <v/>
      </c>
      <c r="I46" s="23"/>
      <c r="J46" s="23"/>
      <c r="K46" s="32" t="str">
        <f t="shared" si="10"/>
        <v/>
      </c>
    </row>
    <row r="47" spans="1:12" s="41" customFormat="1" ht="19.149999999999999" customHeight="1" x14ac:dyDescent="0.25">
      <c r="A47" s="26"/>
      <c r="B47" s="76"/>
      <c r="C47" s="30" t="str">
        <f t="shared" si="6"/>
        <v/>
      </c>
      <c r="D47" s="23"/>
      <c r="E47" s="96" t="str">
        <f t="shared" si="7"/>
        <v/>
      </c>
      <c r="F47" s="23"/>
      <c r="G47" s="96" t="str">
        <f t="shared" si="8"/>
        <v/>
      </c>
      <c r="H47" s="31" t="str">
        <f t="shared" si="9"/>
        <v/>
      </c>
      <c r="I47" s="23"/>
      <c r="J47" s="23"/>
      <c r="K47" s="32" t="str">
        <f t="shared" si="10"/>
        <v/>
      </c>
    </row>
    <row r="48" spans="1:12" s="41" customFormat="1" ht="19.149999999999999" customHeight="1" x14ac:dyDescent="0.25">
      <c r="A48" s="37"/>
      <c r="B48" s="76"/>
      <c r="C48" s="30" t="str">
        <f t="shared" si="6"/>
        <v/>
      </c>
      <c r="D48" s="23"/>
      <c r="E48" s="96" t="str">
        <f t="shared" si="7"/>
        <v/>
      </c>
      <c r="F48" s="23"/>
      <c r="G48" s="96" t="str">
        <f t="shared" si="8"/>
        <v/>
      </c>
      <c r="H48" s="31" t="str">
        <f t="shared" si="9"/>
        <v/>
      </c>
      <c r="I48" s="23"/>
      <c r="J48" s="23"/>
      <c r="K48" s="32" t="str">
        <f t="shared" si="10"/>
        <v/>
      </c>
    </row>
    <row r="49" spans="1:14" s="41" customFormat="1" ht="19.149999999999999" customHeight="1" x14ac:dyDescent="0.25">
      <c r="A49" s="37"/>
      <c r="B49" s="76"/>
      <c r="C49" s="30" t="str">
        <f t="shared" si="6"/>
        <v/>
      </c>
      <c r="D49" s="23"/>
      <c r="E49" s="96" t="str">
        <f t="shared" si="7"/>
        <v/>
      </c>
      <c r="F49" s="23"/>
      <c r="G49" s="96" t="str">
        <f t="shared" si="8"/>
        <v/>
      </c>
      <c r="H49" s="31" t="str">
        <f t="shared" si="9"/>
        <v/>
      </c>
      <c r="I49" s="23"/>
      <c r="J49" s="23"/>
      <c r="K49" s="32" t="str">
        <f t="shared" si="10"/>
        <v/>
      </c>
    </row>
    <row r="50" spans="1:14" s="41" customFormat="1" ht="19.149999999999999" customHeight="1" x14ac:dyDescent="0.25">
      <c r="A50" s="37"/>
      <c r="B50" s="76"/>
      <c r="C50" s="30" t="str">
        <f t="shared" si="6"/>
        <v/>
      </c>
      <c r="D50" s="23"/>
      <c r="E50" s="96" t="str">
        <f t="shared" si="7"/>
        <v/>
      </c>
      <c r="F50" s="23"/>
      <c r="G50" s="96" t="str">
        <f t="shared" si="8"/>
        <v/>
      </c>
      <c r="H50" s="31" t="str">
        <f t="shared" si="9"/>
        <v/>
      </c>
      <c r="I50" s="23"/>
      <c r="J50" s="23"/>
      <c r="K50" s="32" t="str">
        <f t="shared" si="10"/>
        <v/>
      </c>
    </row>
    <row r="51" spans="1:14" s="41" customFormat="1" ht="19.149999999999999" customHeight="1" x14ac:dyDescent="0.25">
      <c r="A51" s="37"/>
      <c r="B51" s="94"/>
      <c r="C51" s="33"/>
      <c r="D51" s="3">
        <f>SUM(D37:D50)</f>
        <v>0</v>
      </c>
      <c r="E51" s="52">
        <f>SUM(E37:E50)</f>
        <v>0</v>
      </c>
      <c r="F51" s="3">
        <f t="shared" ref="F51:J51" si="11">SUM(F37:F50)</f>
        <v>0</v>
      </c>
      <c r="G51" s="52">
        <f t="shared" si="11"/>
        <v>0</v>
      </c>
      <c r="H51" s="3">
        <f t="shared" si="11"/>
        <v>0</v>
      </c>
      <c r="I51" s="3">
        <f t="shared" si="11"/>
        <v>0</v>
      </c>
      <c r="J51" s="3">
        <f t="shared" si="11"/>
        <v>0</v>
      </c>
      <c r="K51" s="34" t="str">
        <f>IF(C17&gt;0,AVERAGE(K37:K50),"")</f>
        <v/>
      </c>
    </row>
    <row r="52" spans="1:14" s="41" customFormat="1" ht="17.45" customHeight="1" x14ac:dyDescent="0.3">
      <c r="A52" s="5"/>
      <c r="B52" s="77"/>
      <c r="C52" s="35"/>
      <c r="D52" s="35"/>
      <c r="E52" s="25"/>
      <c r="F52" s="25"/>
      <c r="G52" s="25"/>
      <c r="H52" s="25"/>
      <c r="I52" s="25"/>
      <c r="J52" s="25"/>
      <c r="K52" s="25"/>
      <c r="L52" s="25"/>
    </row>
    <row r="53" spans="1:14" s="41" customFormat="1" ht="17.45" customHeight="1" x14ac:dyDescent="0.25">
      <c r="B53" s="76"/>
      <c r="D53" s="85"/>
      <c r="E53" s="85"/>
      <c r="F53" s="85"/>
      <c r="G53" s="85"/>
      <c r="H53" s="85"/>
      <c r="I53" s="85"/>
      <c r="J53" s="85"/>
      <c r="K53" s="85" t="s">
        <v>66</v>
      </c>
      <c r="L53" s="36" t="str">
        <f>IF(C17&gt;0,1-K51,"")</f>
        <v/>
      </c>
    </row>
    <row r="54" spans="1:14" s="41" customFormat="1" ht="17.45" customHeight="1" x14ac:dyDescent="0.25">
      <c r="B54" s="76"/>
      <c r="D54" s="85"/>
      <c r="E54" s="85"/>
      <c r="F54" s="85"/>
      <c r="G54" s="85"/>
      <c r="H54" s="85"/>
      <c r="I54" s="85"/>
      <c r="J54" s="85"/>
      <c r="K54" s="85" t="s">
        <v>63</v>
      </c>
      <c r="L54" s="97" t="str">
        <f>IF(C17&gt;0,K51*K31,"")</f>
        <v/>
      </c>
    </row>
    <row r="55" spans="1:14" s="41" customFormat="1" ht="10.9" customHeight="1" thickBot="1" x14ac:dyDescent="0.3">
      <c r="B55" s="76"/>
      <c r="N55" s="5"/>
    </row>
    <row r="56" spans="1:14" s="41" customFormat="1" ht="28.9" customHeight="1" thickBot="1" x14ac:dyDescent="0.3">
      <c r="B56" s="77"/>
      <c r="C56" s="70"/>
      <c r="D56" s="87"/>
      <c r="E56" s="98" t="s">
        <v>71</v>
      </c>
      <c r="F56" s="99" t="str">
        <f>IF(L31&lt;&gt;0,L31+'Program and Overhead Costs'!I57,"")</f>
        <v/>
      </c>
      <c r="G56" s="259" t="s">
        <v>155</v>
      </c>
      <c r="H56" s="260"/>
      <c r="I56" s="260"/>
      <c r="J56" s="260"/>
      <c r="K56" s="260"/>
      <c r="L56" s="59"/>
      <c r="M56" s="5"/>
      <c r="N56" s="5"/>
    </row>
    <row r="57" spans="1:14" s="41" customFormat="1" ht="6.6" customHeight="1" thickBot="1" x14ac:dyDescent="0.3">
      <c r="B57" s="77"/>
      <c r="C57" s="78"/>
      <c r="D57" s="78"/>
      <c r="E57" s="79"/>
      <c r="F57" s="59"/>
      <c r="G57" s="59"/>
      <c r="H57" s="59"/>
      <c r="I57" s="59"/>
      <c r="J57" s="59"/>
      <c r="K57" s="59"/>
      <c r="L57" s="59"/>
      <c r="N57" s="5"/>
    </row>
    <row r="58" spans="1:14" s="41" customFormat="1" ht="34.9" customHeight="1" thickBot="1" x14ac:dyDescent="0.3">
      <c r="B58" s="77"/>
      <c r="C58" s="251" t="str">
        <f>CONCATENATE("HOURLY RATE FOR PROGRAM BILLABLE TIME* for ",CHAR(10),D6," staff:")</f>
        <v>HOURLY RATE FOR PROGRAM BILLABLE TIME* for 
Qualified Treatment Trainee Type 1 staff:</v>
      </c>
      <c r="D58" s="251"/>
      <c r="E58" s="251"/>
      <c r="F58" s="22" t="str">
        <f>IF(C17&gt;0,F56/L54,"")</f>
        <v/>
      </c>
      <c r="G58" s="253" t="s">
        <v>72</v>
      </c>
      <c r="H58" s="254"/>
      <c r="I58" s="254"/>
      <c r="J58" s="254"/>
      <c r="K58" s="254"/>
      <c r="L58" s="254"/>
      <c r="M58" s="117" t="s">
        <v>131</v>
      </c>
      <c r="N58" s="185" t="s">
        <v>101</v>
      </c>
    </row>
    <row r="59" spans="1:14" s="41" customFormat="1" ht="15.6" customHeight="1" x14ac:dyDescent="0.25">
      <c r="B59" s="77"/>
      <c r="C59" s="250" t="s">
        <v>198</v>
      </c>
      <c r="D59" s="250"/>
      <c r="E59" s="250"/>
      <c r="F59" s="250"/>
      <c r="G59" s="250"/>
      <c r="H59" s="250"/>
      <c r="I59" s="250"/>
      <c r="J59" s="250"/>
      <c r="K59" s="250"/>
      <c r="L59" s="250"/>
      <c r="M59"/>
      <c r="N59" s="184" t="s">
        <v>144</v>
      </c>
    </row>
    <row r="60" spans="1:14" s="41" customFormat="1" x14ac:dyDescent="0.25">
      <c r="B60" s="76"/>
    </row>
    <row r="61" spans="1:14" s="41" customFormat="1" x14ac:dyDescent="0.25">
      <c r="B61" s="76"/>
    </row>
    <row r="62" spans="1:14" s="41" customFormat="1" x14ac:dyDescent="0.25">
      <c r="B62" s="76"/>
    </row>
    <row r="63" spans="1:14" s="41" customFormat="1" x14ac:dyDescent="0.25">
      <c r="B63" s="76"/>
    </row>
    <row r="64" spans="1:14" s="41" customFormat="1" x14ac:dyDescent="0.25">
      <c r="B64" s="76"/>
    </row>
    <row r="65" spans="2:2" s="41" customFormat="1" x14ac:dyDescent="0.25">
      <c r="B65" s="76"/>
    </row>
    <row r="66" spans="2:2" s="41" customFormat="1" x14ac:dyDescent="0.25">
      <c r="B66" s="76"/>
    </row>
    <row r="67" spans="2:2" s="41" customFormat="1" x14ac:dyDescent="0.25">
      <c r="B67" s="76"/>
    </row>
    <row r="68" spans="2:2" s="41" customFormat="1" x14ac:dyDescent="0.25">
      <c r="B68" s="76"/>
    </row>
    <row r="69" spans="2:2" s="41" customFormat="1" x14ac:dyDescent="0.25">
      <c r="B69" s="76"/>
    </row>
    <row r="70" spans="2:2" s="41" customFormat="1" x14ac:dyDescent="0.25">
      <c r="B70" s="76"/>
    </row>
    <row r="71" spans="2:2" s="41" customFormat="1" x14ac:dyDescent="0.25">
      <c r="B71" s="76"/>
    </row>
    <row r="72" spans="2:2" s="41" customFormat="1" x14ac:dyDescent="0.25">
      <c r="B72" s="76"/>
    </row>
    <row r="73" spans="2:2" s="41" customFormat="1" x14ac:dyDescent="0.25">
      <c r="B73" s="76"/>
    </row>
    <row r="74" spans="2:2" s="41" customFormat="1" x14ac:dyDescent="0.25">
      <c r="B74" s="76"/>
    </row>
    <row r="75" spans="2:2" s="41" customFormat="1" x14ac:dyDescent="0.25">
      <c r="B75" s="76"/>
    </row>
    <row r="76" spans="2:2" s="41" customFormat="1" x14ac:dyDescent="0.25">
      <c r="B76" s="76"/>
    </row>
    <row r="77" spans="2:2" s="41" customFormat="1" x14ac:dyDescent="0.25">
      <c r="B77" s="76"/>
    </row>
    <row r="78" spans="2:2" s="41" customFormat="1" x14ac:dyDescent="0.25">
      <c r="B78" s="76"/>
    </row>
    <row r="79" spans="2:2" s="41" customFormat="1" x14ac:dyDescent="0.25">
      <c r="B79" s="76"/>
    </row>
    <row r="80" spans="2:2" s="41" customFormat="1" x14ac:dyDescent="0.25">
      <c r="B80" s="76"/>
    </row>
    <row r="81" spans="2:2" s="41" customFormat="1" x14ac:dyDescent="0.25">
      <c r="B81" s="76"/>
    </row>
    <row r="82" spans="2:2" s="41" customFormat="1" x14ac:dyDescent="0.25">
      <c r="B82" s="76"/>
    </row>
    <row r="83" spans="2:2" s="41" customFormat="1" x14ac:dyDescent="0.25">
      <c r="B83" s="76"/>
    </row>
    <row r="84" spans="2:2" s="41" customFormat="1" x14ac:dyDescent="0.25">
      <c r="B84" s="76"/>
    </row>
    <row r="85" spans="2:2" s="41" customFormat="1" x14ac:dyDescent="0.25">
      <c r="B85" s="76"/>
    </row>
    <row r="86" spans="2:2" s="41" customFormat="1" x14ac:dyDescent="0.25">
      <c r="B86" s="76"/>
    </row>
    <row r="87" spans="2:2" s="41" customFormat="1" x14ac:dyDescent="0.25">
      <c r="B87" s="76"/>
    </row>
    <row r="88" spans="2:2" s="41" customFormat="1" x14ac:dyDescent="0.25">
      <c r="B88" s="76"/>
    </row>
    <row r="89" spans="2:2" s="41" customFormat="1" x14ac:dyDescent="0.25">
      <c r="B89" s="76"/>
    </row>
    <row r="90" spans="2:2" s="41" customFormat="1" x14ac:dyDescent="0.25">
      <c r="B90" s="76"/>
    </row>
    <row r="91" spans="2:2" s="41" customFormat="1" x14ac:dyDescent="0.25">
      <c r="B91" s="76"/>
    </row>
    <row r="92" spans="2:2" s="41" customFormat="1" x14ac:dyDescent="0.25">
      <c r="B92" s="76"/>
    </row>
    <row r="93" spans="2:2" s="41" customFormat="1" x14ac:dyDescent="0.25">
      <c r="B93" s="76"/>
    </row>
    <row r="94" spans="2:2" s="41" customFormat="1" x14ac:dyDescent="0.25">
      <c r="B94" s="76"/>
    </row>
    <row r="95" spans="2:2" s="41" customFormat="1" x14ac:dyDescent="0.25">
      <c r="B95" s="76"/>
    </row>
    <row r="96" spans="2:2" s="41" customFormat="1" x14ac:dyDescent="0.25">
      <c r="B96" s="76"/>
    </row>
    <row r="97" spans="2:2" s="41" customFormat="1" x14ac:dyDescent="0.25">
      <c r="B97" s="76"/>
    </row>
  </sheetData>
  <sheetProtection algorithmName="SHA-512" hashValue="pi/xUc+CHUOLvuY7+QdIvGhmJIMeyx1jeqLlWP2TaOc68r83zPVejRu8vR93+V5ifIMsrGE41l3Krlu7nasQuw==" saltValue="rOPWNPE6g5fKZibg8QWglA==" spinCount="100000" sheet="1" selectLockedCells="1"/>
  <mergeCells count="14">
    <mergeCell ref="D12:K12"/>
    <mergeCell ref="B3:L3"/>
    <mergeCell ref="D6:H6"/>
    <mergeCell ref="D8:E8"/>
    <mergeCell ref="D9:J9"/>
    <mergeCell ref="D10:G10"/>
    <mergeCell ref="C59:L59"/>
    <mergeCell ref="C58:E58"/>
    <mergeCell ref="G58:L58"/>
    <mergeCell ref="B33:L33"/>
    <mergeCell ref="C34:K34"/>
    <mergeCell ref="C35:D35"/>
    <mergeCell ref="E35:G35"/>
    <mergeCell ref="G56:K56"/>
  </mergeCells>
  <hyperlinks>
    <hyperlink ref="C12" location="'Service Array'!A1" display="Service Array Item(s):" xr:uid="{0AFC6A6B-2E27-4F69-B750-F9559F723946}"/>
    <hyperlink ref="B33:L33" location="Productivity!A1" display="PART 2:  STAFF PRODUCTIVITY " xr:uid="{8185E593-98C3-4276-A577-D0A884056850}"/>
    <hyperlink ref="E36" location="Productivity!A1" display="Holiday Hours Allocable to CCS" xr:uid="{C6FCB9CB-AB14-49BF-8E1F-1A498468B4C6}"/>
    <hyperlink ref="G36" location="Productivity!A1" display="PTO Hours Allocable to CCS" xr:uid="{FEFAEA83-85A0-4711-927E-1F9F1303177F}"/>
    <hyperlink ref="H36" location="Productivity!A1" display="Break Hours Allocable to CCS" xr:uid="{E855ED58-DF69-466E-91CD-25BAE06E0E97}"/>
    <hyperlink ref="I36" location="Productivity!A1" display=" Necessary but Non-Billable CCS-Related Meeting Hours" xr:uid="{0046DAE2-8071-4C5E-90B3-6F6CBE8E82BF}"/>
    <hyperlink ref="J36" location="Productivity!A1" display="CCS Orientation and Training Hours" xr:uid="{08B7AFFF-7BF6-4692-8872-CB879C59B7D2}"/>
    <hyperlink ref="F36" location="Productivity!A1" display="PTO Hours" xr:uid="{FC543181-8DE7-4DBA-886B-B080A5B6B690}"/>
    <hyperlink ref="D36" location="Productivity!A1" display="Holiday Hours" xr:uid="{893BCA07-A218-429C-8650-7F4CA8F3EA8E}"/>
    <hyperlink ref="N16" location="Instructions!A1" display="Instructions" xr:uid="{14E3DA13-7090-47FF-B4B2-CE3BB632747F}"/>
    <hyperlink ref="N17" location="'Program and Overhead Costs'!A1" display="Program and Overhead Costs" xr:uid="{E20635FE-1929-4EB3-B111-21AF32B83EF2}"/>
    <hyperlink ref="N58" location="Instructions!A1" display="Instructions" xr:uid="{9CB98C0B-40DB-4204-B26E-3CA976ACD658}"/>
    <hyperlink ref="N59" location="'Program and Overhead Costs'!A1" display="Program and Overhead Costs" xr:uid="{C9A24D8D-D412-42DC-A2F8-4F390ED775FE}"/>
  </hyperlinks>
  <pageMargins left="0.25" right="0.2" top="0.25" bottom="0.25" header="0.3" footer="0.3"/>
  <pageSetup scale="4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Professional Type" xr:uid="{22503B17-8470-476E-8FC9-99846D8E16AE}">
          <x14:formula1>
            <xm:f>lists!$A$2:$A$14</xm:f>
          </x14:formula1>
          <xm:sqref>D6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EA580-48B7-4F73-85E0-027DDA133399}">
  <sheetPr>
    <tabColor theme="6" tint="0.79998168889431442"/>
    <pageSetUpPr fitToPage="1"/>
  </sheetPr>
  <dimension ref="A1:AW96"/>
  <sheetViews>
    <sheetView showGridLines="0" zoomScale="85" zoomScaleNormal="85" workbookViewId="0">
      <selection activeCell="D12" sqref="D12:K12"/>
    </sheetView>
  </sheetViews>
  <sheetFormatPr defaultColWidth="8.85546875" defaultRowHeight="15" x14ac:dyDescent="0.25"/>
  <cols>
    <col min="1" max="1" width="1.85546875" style="38" customWidth="1"/>
    <col min="2" max="2" width="6.28515625" style="76" customWidth="1"/>
    <col min="3" max="3" width="37.140625" style="38" customWidth="1"/>
    <col min="4" max="4" width="20.7109375" style="38" customWidth="1"/>
    <col min="5" max="5" width="20.28515625" style="38" customWidth="1"/>
    <col min="6" max="6" width="19.5703125" style="38" customWidth="1"/>
    <col min="7" max="7" width="14.42578125" style="38" customWidth="1"/>
    <col min="8" max="8" width="16.28515625" style="38" customWidth="1"/>
    <col min="9" max="9" width="17.7109375" style="38" customWidth="1"/>
    <col min="10" max="10" width="19.42578125" style="38" customWidth="1"/>
    <col min="11" max="11" width="18.7109375" style="38" customWidth="1"/>
    <col min="12" max="12" width="16.7109375" style="41" customWidth="1"/>
    <col min="13" max="13" width="18.85546875" style="41" customWidth="1"/>
    <col min="14" max="14" width="24.7109375" style="41" customWidth="1"/>
    <col min="15" max="15" width="8.85546875" style="41" hidden="1" customWidth="1"/>
    <col min="16" max="16" width="0" style="41" hidden="1" customWidth="1"/>
    <col min="17" max="48" width="8.85546875" style="41"/>
    <col min="49" max="16384" width="8.85546875" style="38"/>
  </cols>
  <sheetData>
    <row r="1" spans="1:49" x14ac:dyDescent="0.25">
      <c r="A1" s="46"/>
      <c r="B1" s="77"/>
      <c r="C1" s="46"/>
      <c r="D1" s="46"/>
      <c r="E1" s="46"/>
      <c r="F1" s="46"/>
      <c r="G1" s="46"/>
      <c r="H1" s="46"/>
      <c r="I1" s="46"/>
      <c r="J1" s="46"/>
      <c r="K1" s="46"/>
      <c r="L1" s="5"/>
      <c r="M1" s="5"/>
      <c r="N1" s="5"/>
    </row>
    <row r="2" spans="1:49" ht="6.6" customHeight="1" x14ac:dyDescent="0.25">
      <c r="A2" s="46"/>
      <c r="B2" s="77"/>
      <c r="C2" s="46"/>
      <c r="D2" s="46"/>
      <c r="E2" s="46"/>
      <c r="F2" s="46"/>
      <c r="G2" s="46"/>
      <c r="H2" s="46"/>
      <c r="I2" s="46"/>
      <c r="J2" s="46"/>
      <c r="K2" s="46"/>
      <c r="L2" s="5"/>
      <c r="M2" s="5"/>
      <c r="N2" s="5"/>
    </row>
    <row r="3" spans="1:49" ht="27" customHeight="1" x14ac:dyDescent="0.25">
      <c r="B3" s="224" t="s">
        <v>103</v>
      </c>
      <c r="C3" s="224"/>
      <c r="D3" s="224"/>
      <c r="E3" s="224"/>
      <c r="F3" s="224"/>
      <c r="G3" s="224"/>
      <c r="H3" s="224"/>
      <c r="I3" s="224"/>
      <c r="J3" s="224"/>
      <c r="K3" s="224"/>
      <c r="L3" s="224"/>
      <c r="M3" s="5"/>
      <c r="N3" s="5"/>
    </row>
    <row r="4" spans="1:49" ht="13.15" customHeight="1" x14ac:dyDescent="0.25">
      <c r="B4" s="77"/>
      <c r="C4" s="139" t="s">
        <v>65</v>
      </c>
      <c r="D4" s="5"/>
      <c r="E4" s="5"/>
      <c r="F4" s="5"/>
      <c r="G4" s="5"/>
      <c r="H4" s="5"/>
      <c r="I4" s="5"/>
      <c r="J4" s="5"/>
      <c r="K4" s="47"/>
      <c r="L4" s="5"/>
      <c r="M4" s="5"/>
      <c r="N4" s="5"/>
    </row>
    <row r="5" spans="1:49" ht="6.6" customHeight="1" x14ac:dyDescent="0.3">
      <c r="B5" s="77"/>
      <c r="C5" s="15"/>
      <c r="D5" s="5"/>
      <c r="E5" s="5"/>
      <c r="F5" s="5"/>
      <c r="G5" s="5"/>
      <c r="H5" s="5"/>
      <c r="I5" s="5"/>
      <c r="J5" s="5"/>
      <c r="K5" s="47"/>
      <c r="L5" s="5"/>
      <c r="M5" s="5"/>
      <c r="N5" s="5"/>
    </row>
    <row r="6" spans="1:49" ht="22.9" customHeight="1" x14ac:dyDescent="0.25">
      <c r="B6" s="77"/>
      <c r="C6" s="13" t="s">
        <v>142</v>
      </c>
      <c r="D6" s="271" t="s">
        <v>28</v>
      </c>
      <c r="E6" s="271"/>
      <c r="F6" s="271"/>
      <c r="G6" s="271"/>
      <c r="H6" s="271"/>
      <c r="I6" s="5"/>
      <c r="J6" s="5"/>
      <c r="K6" s="5"/>
      <c r="L6" s="5"/>
      <c r="M6" s="5"/>
      <c r="N6" s="5"/>
    </row>
    <row r="7" spans="1:49" ht="6" customHeight="1" x14ac:dyDescent="0.25">
      <c r="B7" s="77"/>
      <c r="C7" s="5"/>
      <c r="D7" s="5"/>
      <c r="E7" s="5"/>
      <c r="F7" s="5"/>
      <c r="G7" s="5"/>
      <c r="H7" s="5"/>
      <c r="I7" s="5"/>
      <c r="J7" s="5"/>
      <c r="K7" s="5"/>
      <c r="L7" s="5"/>
      <c r="M7" s="5"/>
      <c r="N7" s="5"/>
    </row>
    <row r="8" spans="1:49" ht="22.15" customHeight="1" x14ac:dyDescent="0.25">
      <c r="B8" s="77"/>
      <c r="C8" s="8" t="s">
        <v>61</v>
      </c>
      <c r="D8" s="265" t="str">
        <f>IF('Program and Overhead Costs'!$E$7&lt;&gt;0,'Program and Overhead Costs'!$E$7,"")</f>
        <v/>
      </c>
      <c r="E8" s="265"/>
      <c r="F8" s="6" t="s">
        <v>32</v>
      </c>
      <c r="G8" s="7"/>
      <c r="H8" s="7"/>
      <c r="I8" s="7"/>
      <c r="J8" s="5"/>
      <c r="K8" s="5"/>
      <c r="L8" s="5"/>
      <c r="M8" s="5"/>
      <c r="N8" s="5"/>
    </row>
    <row r="9" spans="1:49" ht="18" customHeight="1" x14ac:dyDescent="0.25">
      <c r="B9" s="77"/>
      <c r="C9" s="8"/>
      <c r="D9" s="266" t="s">
        <v>31</v>
      </c>
      <c r="E9" s="266"/>
      <c r="F9" s="266"/>
      <c r="G9" s="266"/>
      <c r="H9" s="266"/>
      <c r="I9" s="266"/>
      <c r="J9" s="266"/>
      <c r="K9" s="5"/>
      <c r="L9" s="5"/>
      <c r="M9" s="5"/>
      <c r="N9" s="5"/>
    </row>
    <row r="10" spans="1:49" ht="22.15" customHeight="1" x14ac:dyDescent="0.25">
      <c r="B10" s="77"/>
      <c r="C10" s="8" t="s">
        <v>17</v>
      </c>
      <c r="D10" s="267" t="str">
        <f>IF('Program and Overhead Costs'!$E$9&lt;&gt;0,'Program and Overhead Costs'!$E$9,"")</f>
        <v/>
      </c>
      <c r="E10" s="267"/>
      <c r="F10" s="267"/>
      <c r="G10" s="267"/>
      <c r="H10" s="5"/>
      <c r="I10" s="5"/>
      <c r="J10" s="5"/>
      <c r="K10" s="5"/>
      <c r="L10" s="5"/>
      <c r="M10" s="5"/>
      <c r="N10" s="5"/>
    </row>
    <row r="11" spans="1:49" ht="6.6" customHeight="1" x14ac:dyDescent="0.25">
      <c r="B11" s="77"/>
      <c r="C11" s="8"/>
      <c r="D11" s="48"/>
      <c r="E11" s="48"/>
      <c r="F11" s="48"/>
      <c r="G11" s="48"/>
      <c r="H11" s="5"/>
      <c r="I11" s="5"/>
      <c r="J11" s="5"/>
      <c r="K11" s="5"/>
      <c r="L11" s="5"/>
      <c r="M11" s="5"/>
      <c r="N11" s="5"/>
    </row>
    <row r="12" spans="1:49" ht="22.15" customHeight="1" x14ac:dyDescent="0.25">
      <c r="A12" s="147"/>
      <c r="B12" s="137"/>
      <c r="C12" s="112" t="s">
        <v>68</v>
      </c>
      <c r="D12" s="261"/>
      <c r="E12" s="261"/>
      <c r="F12" s="261"/>
      <c r="G12" s="261"/>
      <c r="H12" s="262"/>
      <c r="I12" s="262"/>
      <c r="J12" s="262"/>
      <c r="K12" s="262"/>
      <c r="L12" s="77"/>
      <c r="M12" s="5"/>
      <c r="N12" s="5"/>
    </row>
    <row r="13" spans="1:49" s="41" customFormat="1" ht="5.45" customHeight="1" x14ac:dyDescent="0.25">
      <c r="B13" s="77"/>
      <c r="C13" s="14"/>
      <c r="D13" s="48"/>
      <c r="E13" s="48"/>
      <c r="F13" s="48"/>
      <c r="G13" s="48"/>
      <c r="H13" s="5"/>
      <c r="I13" s="5"/>
      <c r="J13" s="5"/>
      <c r="K13" s="5"/>
      <c r="L13" s="77"/>
      <c r="M13" s="5"/>
      <c r="N13" s="5"/>
    </row>
    <row r="14" spans="1:49" s="76" customFormat="1" ht="31.9" customHeight="1" x14ac:dyDescent="0.25">
      <c r="B14" s="145" t="s">
        <v>104</v>
      </c>
      <c r="C14" s="146"/>
      <c r="D14" s="146"/>
      <c r="F14" s="77"/>
      <c r="G14" s="77"/>
      <c r="H14" s="77"/>
      <c r="I14" s="77"/>
      <c r="J14" s="77"/>
      <c r="K14" s="77"/>
      <c r="L14" s="77"/>
      <c r="M14" s="77"/>
      <c r="N14" s="77"/>
    </row>
    <row r="15" spans="1:49" s="76" customFormat="1" ht="5.45" customHeight="1" x14ac:dyDescent="0.25">
      <c r="B15" s="77"/>
      <c r="C15" s="92"/>
      <c r="D15" s="93"/>
      <c r="E15" s="77"/>
      <c r="F15" s="77"/>
      <c r="G15" s="77"/>
      <c r="H15" s="77"/>
      <c r="I15" s="77"/>
      <c r="J15" s="77"/>
      <c r="K15" s="77"/>
      <c r="L15" s="77"/>
      <c r="M15" s="77"/>
      <c r="N15" s="77"/>
    </row>
    <row r="16" spans="1:49" s="50" customFormat="1" ht="100.5" customHeight="1" x14ac:dyDescent="0.25">
      <c r="B16" s="91"/>
      <c r="C16" s="12" t="str">
        <f>CONCATENATE("List all ",D6," CCS Direct Service Positions")</f>
        <v>List all Qualified Treatment Trainee Type 2 CCS Direct Service Positions</v>
      </c>
      <c r="D16" s="12" t="s">
        <v>59</v>
      </c>
      <c r="E16" s="11" t="s">
        <v>56</v>
      </c>
      <c r="F16" s="12" t="s">
        <v>58</v>
      </c>
      <c r="G16" s="12" t="s">
        <v>12</v>
      </c>
      <c r="H16" s="12" t="s">
        <v>200</v>
      </c>
      <c r="I16" s="12" t="s">
        <v>201</v>
      </c>
      <c r="J16" s="12" t="s">
        <v>60</v>
      </c>
      <c r="K16" s="12" t="s">
        <v>112</v>
      </c>
      <c r="L16" s="12" t="s">
        <v>54</v>
      </c>
      <c r="M16" s="117" t="s">
        <v>131</v>
      </c>
      <c r="N16" s="185" t="s">
        <v>101</v>
      </c>
      <c r="P16" s="88" t="s">
        <v>16</v>
      </c>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row>
    <row r="17" spans="1:49" ht="18" customHeight="1" x14ac:dyDescent="0.25">
      <c r="B17" s="77"/>
      <c r="C17" s="10"/>
      <c r="D17" s="16"/>
      <c r="E17" s="9"/>
      <c r="F17" s="3" t="str">
        <f>IF(C17&gt;0,E17*52,"")</f>
        <v/>
      </c>
      <c r="G17" s="18" t="str">
        <f>IF(C17&gt;0,D17*E17*52,"")</f>
        <v/>
      </c>
      <c r="H17" s="16"/>
      <c r="I17" s="16"/>
      <c r="J17" s="9"/>
      <c r="K17" s="3" t="str">
        <f t="shared" ref="K17:K30" si="0">IF(C17&gt;0,J17*52,"")</f>
        <v/>
      </c>
      <c r="L17" s="18" t="str">
        <f>IF(C17&gt;0,(G17+H17+I17)*P17,"")</f>
        <v/>
      </c>
      <c r="M17"/>
      <c r="N17" s="184" t="s">
        <v>144</v>
      </c>
      <c r="P17" s="89" t="e">
        <f t="shared" ref="P17:P30" si="1">IF(K17=0,"",K17/F17)</f>
        <v>#VALUE!</v>
      </c>
      <c r="AW17" s="41"/>
    </row>
    <row r="18" spans="1:49" ht="18" customHeight="1" x14ac:dyDescent="0.25">
      <c r="B18" s="77"/>
      <c r="C18" s="10"/>
      <c r="D18" s="16"/>
      <c r="E18" s="9"/>
      <c r="F18" s="3" t="str">
        <f t="shared" ref="F18:F30" si="2">IF(C18&gt;0,E18*52,"")</f>
        <v/>
      </c>
      <c r="G18" s="18" t="str">
        <f t="shared" ref="G18:G30" si="3">IF(C18&gt;0,D18*E18*52,"")</f>
        <v/>
      </c>
      <c r="H18" s="16"/>
      <c r="I18" s="16"/>
      <c r="J18" s="9"/>
      <c r="K18" s="3" t="str">
        <f t="shared" si="0"/>
        <v/>
      </c>
      <c r="L18" s="18" t="str">
        <f t="shared" ref="L18:L30" si="4">IF(C18&gt;0,(G18+H18+I18)*P18,"")</f>
        <v/>
      </c>
      <c r="M18"/>
      <c r="N18" s="138"/>
      <c r="O18" s="5"/>
      <c r="P18" s="89" t="e">
        <f t="shared" si="1"/>
        <v>#VALUE!</v>
      </c>
      <c r="AW18" s="41"/>
    </row>
    <row r="19" spans="1:49" ht="18" customHeight="1" x14ac:dyDescent="0.25">
      <c r="B19" s="77"/>
      <c r="C19" s="10"/>
      <c r="D19" s="16"/>
      <c r="E19" s="9"/>
      <c r="F19" s="3" t="str">
        <f t="shared" si="2"/>
        <v/>
      </c>
      <c r="G19" s="18" t="str">
        <f t="shared" si="3"/>
        <v/>
      </c>
      <c r="H19" s="16"/>
      <c r="I19" s="16"/>
      <c r="J19" s="9"/>
      <c r="K19" s="3" t="str">
        <f t="shared" si="0"/>
        <v/>
      </c>
      <c r="L19" s="18" t="str">
        <f t="shared" si="4"/>
        <v/>
      </c>
      <c r="M19"/>
      <c r="N19" s="113"/>
      <c r="O19" s="5"/>
      <c r="P19" s="89" t="e">
        <f t="shared" si="1"/>
        <v>#VALUE!</v>
      </c>
      <c r="AW19" s="41"/>
    </row>
    <row r="20" spans="1:49" ht="18" customHeight="1" x14ac:dyDescent="0.25">
      <c r="B20" s="77"/>
      <c r="C20" s="10"/>
      <c r="D20" s="16"/>
      <c r="E20" s="9"/>
      <c r="F20" s="3" t="str">
        <f t="shared" si="2"/>
        <v/>
      </c>
      <c r="G20" s="18" t="str">
        <f t="shared" si="3"/>
        <v/>
      </c>
      <c r="H20" s="16"/>
      <c r="I20" s="16"/>
      <c r="J20" s="9"/>
      <c r="K20" s="3" t="str">
        <f t="shared" si="0"/>
        <v/>
      </c>
      <c r="L20" s="18" t="str">
        <f t="shared" si="4"/>
        <v/>
      </c>
      <c r="M20"/>
      <c r="N20" s="113"/>
      <c r="O20" s="5"/>
      <c r="P20" s="89" t="e">
        <f t="shared" si="1"/>
        <v>#VALUE!</v>
      </c>
      <c r="AW20" s="41"/>
    </row>
    <row r="21" spans="1:49" ht="18" customHeight="1" x14ac:dyDescent="0.25">
      <c r="B21" s="77"/>
      <c r="C21" s="10"/>
      <c r="D21" s="16"/>
      <c r="E21" s="9"/>
      <c r="F21" s="3" t="str">
        <f t="shared" si="2"/>
        <v/>
      </c>
      <c r="G21" s="18" t="str">
        <f t="shared" si="3"/>
        <v/>
      </c>
      <c r="H21" s="16"/>
      <c r="I21" s="16"/>
      <c r="J21" s="9"/>
      <c r="K21" s="3" t="str">
        <f t="shared" si="0"/>
        <v/>
      </c>
      <c r="L21" s="18" t="str">
        <f t="shared" si="4"/>
        <v/>
      </c>
      <c r="M21"/>
      <c r="N21" s="113"/>
      <c r="O21" s="5"/>
      <c r="P21" s="89" t="e">
        <f t="shared" si="1"/>
        <v>#VALUE!</v>
      </c>
      <c r="AW21" s="41"/>
    </row>
    <row r="22" spans="1:49" ht="18" customHeight="1" x14ac:dyDescent="0.25">
      <c r="B22" s="77"/>
      <c r="C22" s="10"/>
      <c r="D22" s="16"/>
      <c r="E22" s="9"/>
      <c r="F22" s="3" t="str">
        <f t="shared" si="2"/>
        <v/>
      </c>
      <c r="G22" s="18" t="str">
        <f t="shared" si="3"/>
        <v/>
      </c>
      <c r="H22" s="16"/>
      <c r="I22" s="16"/>
      <c r="J22" s="9"/>
      <c r="K22" s="3" t="str">
        <f t="shared" si="0"/>
        <v/>
      </c>
      <c r="L22" s="18" t="str">
        <f t="shared" si="4"/>
        <v/>
      </c>
      <c r="M22"/>
      <c r="N22" s="113"/>
      <c r="O22" s="5"/>
      <c r="P22" s="89" t="e">
        <f t="shared" si="1"/>
        <v>#VALUE!</v>
      </c>
      <c r="AW22" s="41"/>
    </row>
    <row r="23" spans="1:49" ht="18" customHeight="1" x14ac:dyDescent="0.25">
      <c r="B23" s="77"/>
      <c r="C23" s="10"/>
      <c r="D23" s="16"/>
      <c r="E23" s="9"/>
      <c r="F23" s="3" t="str">
        <f t="shared" si="2"/>
        <v/>
      </c>
      <c r="G23" s="18" t="str">
        <f t="shared" si="3"/>
        <v/>
      </c>
      <c r="H23" s="16"/>
      <c r="I23" s="16"/>
      <c r="J23" s="9"/>
      <c r="K23" s="3" t="str">
        <f t="shared" si="0"/>
        <v/>
      </c>
      <c r="L23" s="18" t="str">
        <f t="shared" si="4"/>
        <v/>
      </c>
      <c r="M23"/>
      <c r="N23" s="113"/>
      <c r="O23" s="5"/>
      <c r="P23" s="89" t="e">
        <f t="shared" si="1"/>
        <v>#VALUE!</v>
      </c>
      <c r="AW23" s="41"/>
    </row>
    <row r="24" spans="1:49" ht="18" customHeight="1" x14ac:dyDescent="0.25">
      <c r="B24" s="77"/>
      <c r="C24" s="10"/>
      <c r="D24" s="16"/>
      <c r="E24" s="9"/>
      <c r="F24" s="3" t="str">
        <f t="shared" si="2"/>
        <v/>
      </c>
      <c r="G24" s="18" t="str">
        <f t="shared" si="3"/>
        <v/>
      </c>
      <c r="H24" s="16"/>
      <c r="I24" s="16"/>
      <c r="J24" s="9"/>
      <c r="K24" s="3" t="str">
        <f t="shared" si="0"/>
        <v/>
      </c>
      <c r="L24" s="18" t="str">
        <f t="shared" si="4"/>
        <v/>
      </c>
      <c r="M24"/>
      <c r="N24" s="113"/>
      <c r="O24" s="5"/>
      <c r="P24" s="89" t="e">
        <f t="shared" si="1"/>
        <v>#VALUE!</v>
      </c>
      <c r="AW24" s="41"/>
    </row>
    <row r="25" spans="1:49" ht="18" customHeight="1" x14ac:dyDescent="0.25">
      <c r="B25" s="77"/>
      <c r="C25" s="10"/>
      <c r="D25" s="16"/>
      <c r="E25" s="9"/>
      <c r="F25" s="3" t="str">
        <f t="shared" si="2"/>
        <v/>
      </c>
      <c r="G25" s="18" t="str">
        <f t="shared" si="3"/>
        <v/>
      </c>
      <c r="H25" s="16"/>
      <c r="I25" s="16"/>
      <c r="J25" s="9"/>
      <c r="K25" s="3" t="str">
        <f t="shared" si="0"/>
        <v/>
      </c>
      <c r="L25" s="18" t="str">
        <f t="shared" si="4"/>
        <v/>
      </c>
      <c r="M25"/>
      <c r="N25" s="113"/>
      <c r="O25" s="5"/>
      <c r="P25" s="89" t="e">
        <f t="shared" si="1"/>
        <v>#VALUE!</v>
      </c>
      <c r="AW25" s="41"/>
    </row>
    <row r="26" spans="1:49" ht="18" customHeight="1" x14ac:dyDescent="0.25">
      <c r="B26" s="77"/>
      <c r="C26" s="10"/>
      <c r="D26" s="16"/>
      <c r="E26" s="9"/>
      <c r="F26" s="3" t="str">
        <f t="shared" si="2"/>
        <v/>
      </c>
      <c r="G26" s="18" t="str">
        <f t="shared" si="3"/>
        <v/>
      </c>
      <c r="H26" s="16"/>
      <c r="I26" s="16"/>
      <c r="J26" s="9"/>
      <c r="K26" s="3" t="str">
        <f t="shared" si="0"/>
        <v/>
      </c>
      <c r="L26" s="18" t="str">
        <f t="shared" si="4"/>
        <v/>
      </c>
      <c r="M26"/>
      <c r="N26" s="113"/>
      <c r="O26" s="5"/>
      <c r="P26" s="89" t="e">
        <f t="shared" si="1"/>
        <v>#VALUE!</v>
      </c>
      <c r="AW26" s="41"/>
    </row>
    <row r="27" spans="1:49" ht="18" customHeight="1" x14ac:dyDescent="0.25">
      <c r="B27" s="77"/>
      <c r="C27" s="10"/>
      <c r="D27" s="16"/>
      <c r="E27" s="9"/>
      <c r="F27" s="3" t="str">
        <f t="shared" si="2"/>
        <v/>
      </c>
      <c r="G27" s="18" t="str">
        <f t="shared" si="3"/>
        <v/>
      </c>
      <c r="H27" s="16"/>
      <c r="I27" s="16"/>
      <c r="J27" s="9"/>
      <c r="K27" s="3" t="str">
        <f t="shared" si="0"/>
        <v/>
      </c>
      <c r="L27" s="18" t="str">
        <f t="shared" si="4"/>
        <v/>
      </c>
      <c r="M27"/>
      <c r="N27" s="113"/>
      <c r="O27" s="5"/>
      <c r="P27" s="89" t="e">
        <f t="shared" si="1"/>
        <v>#VALUE!</v>
      </c>
      <c r="AW27" s="41"/>
    </row>
    <row r="28" spans="1:49" ht="18" customHeight="1" x14ac:dyDescent="0.25">
      <c r="B28" s="77"/>
      <c r="C28" s="10"/>
      <c r="D28" s="16"/>
      <c r="E28" s="9"/>
      <c r="F28" s="3" t="str">
        <f t="shared" si="2"/>
        <v/>
      </c>
      <c r="G28" s="18" t="str">
        <f t="shared" si="3"/>
        <v/>
      </c>
      <c r="H28" s="16"/>
      <c r="I28" s="16"/>
      <c r="J28" s="9"/>
      <c r="K28" s="3" t="str">
        <f t="shared" si="0"/>
        <v/>
      </c>
      <c r="L28" s="18" t="str">
        <f t="shared" si="4"/>
        <v/>
      </c>
      <c r="M28"/>
      <c r="N28" s="113"/>
      <c r="O28" s="5"/>
      <c r="P28" s="89" t="e">
        <f t="shared" si="1"/>
        <v>#VALUE!</v>
      </c>
      <c r="AW28" s="41"/>
    </row>
    <row r="29" spans="1:49" ht="18" customHeight="1" x14ac:dyDescent="0.25">
      <c r="B29" s="77"/>
      <c r="C29" s="10"/>
      <c r="D29" s="16"/>
      <c r="E29" s="9"/>
      <c r="F29" s="3" t="str">
        <f t="shared" si="2"/>
        <v/>
      </c>
      <c r="G29" s="18" t="str">
        <f t="shared" si="3"/>
        <v/>
      </c>
      <c r="H29" s="16"/>
      <c r="I29" s="16"/>
      <c r="J29" s="9"/>
      <c r="K29" s="3" t="str">
        <f t="shared" si="0"/>
        <v/>
      </c>
      <c r="L29" s="18" t="str">
        <f t="shared" si="4"/>
        <v/>
      </c>
      <c r="N29" s="113"/>
      <c r="O29" s="5"/>
      <c r="P29" s="89" t="e">
        <f t="shared" si="1"/>
        <v>#VALUE!</v>
      </c>
      <c r="AW29" s="41"/>
    </row>
    <row r="30" spans="1:49" ht="18" customHeight="1" thickBot="1" x14ac:dyDescent="0.3">
      <c r="B30" s="77"/>
      <c r="C30" s="10"/>
      <c r="D30" s="16"/>
      <c r="E30" s="9"/>
      <c r="F30" s="3" t="str">
        <f t="shared" si="2"/>
        <v/>
      </c>
      <c r="G30" s="18" t="str">
        <f t="shared" si="3"/>
        <v/>
      </c>
      <c r="H30" s="16"/>
      <c r="I30" s="16"/>
      <c r="J30" s="9"/>
      <c r="K30" s="3" t="str">
        <f t="shared" si="0"/>
        <v/>
      </c>
      <c r="L30" s="18" t="str">
        <f t="shared" si="4"/>
        <v/>
      </c>
      <c r="O30" s="5"/>
      <c r="P30" s="89" t="e">
        <f t="shared" si="1"/>
        <v>#VALUE!</v>
      </c>
      <c r="AW30" s="41"/>
    </row>
    <row r="31" spans="1:49" ht="15.75" thickBot="1" x14ac:dyDescent="0.3">
      <c r="B31" s="77"/>
      <c r="C31" s="77"/>
      <c r="D31" s="95"/>
      <c r="E31" s="52">
        <f t="shared" ref="E31:K31" si="5">SUM(E17:E30)</f>
        <v>0</v>
      </c>
      <c r="F31" s="52">
        <f t="shared" si="5"/>
        <v>0</v>
      </c>
      <c r="G31" s="18">
        <f t="shared" si="5"/>
        <v>0</v>
      </c>
      <c r="H31" s="53">
        <f t="shared" si="5"/>
        <v>0</v>
      </c>
      <c r="I31" s="53">
        <f t="shared" si="5"/>
        <v>0</v>
      </c>
      <c r="J31" s="52">
        <f>SUM(J17:J30)</f>
        <v>0</v>
      </c>
      <c r="K31" s="52">
        <f t="shared" si="5"/>
        <v>0</v>
      </c>
      <c r="L31" s="54">
        <f>SUM(L17:L30)</f>
        <v>0</v>
      </c>
      <c r="O31" s="5"/>
      <c r="P31" s="90"/>
      <c r="AW31" s="41"/>
    </row>
    <row r="32" spans="1:49" s="41" customFormat="1" ht="10.9" customHeight="1" x14ac:dyDescent="0.25">
      <c r="A32" s="5"/>
      <c r="B32" s="77"/>
      <c r="C32" s="5"/>
      <c r="D32" s="5"/>
      <c r="E32" s="5"/>
      <c r="F32" s="5"/>
      <c r="G32" s="5"/>
      <c r="H32" s="5"/>
      <c r="I32" s="5"/>
      <c r="J32" s="5"/>
      <c r="K32" s="5"/>
      <c r="L32" s="5"/>
      <c r="M32" s="5"/>
      <c r="N32" s="5"/>
    </row>
    <row r="33" spans="1:12" s="41" customFormat="1" ht="18.600000000000001" customHeight="1" x14ac:dyDescent="0.25">
      <c r="A33" s="26"/>
      <c r="B33" s="255" t="s">
        <v>115</v>
      </c>
      <c r="C33" s="255"/>
      <c r="D33" s="255"/>
      <c r="E33" s="255"/>
      <c r="F33" s="255"/>
      <c r="G33" s="255"/>
      <c r="H33" s="255"/>
      <c r="I33" s="255"/>
      <c r="J33" s="255"/>
      <c r="K33" s="255"/>
      <c r="L33" s="255"/>
    </row>
    <row r="34" spans="1:12" s="41" customFormat="1" ht="22.15" customHeight="1" x14ac:dyDescent="0.25">
      <c r="A34" s="141"/>
      <c r="B34" s="76"/>
      <c r="C34" s="256" t="s">
        <v>69</v>
      </c>
      <c r="D34" s="256"/>
      <c r="E34" s="256"/>
      <c r="F34" s="256"/>
      <c r="G34" s="256"/>
      <c r="H34" s="256"/>
      <c r="I34" s="256"/>
      <c r="J34" s="256"/>
      <c r="K34" s="256"/>
      <c r="L34" s="27"/>
    </row>
    <row r="35" spans="1:12" s="41" customFormat="1" ht="22.15" customHeight="1" x14ac:dyDescent="0.25">
      <c r="A35" s="26"/>
      <c r="B35" s="76"/>
      <c r="C35" s="257" t="s">
        <v>64</v>
      </c>
      <c r="D35" s="257"/>
      <c r="E35" s="258" t="str">
        <f>D8</f>
        <v/>
      </c>
      <c r="F35" s="258"/>
      <c r="G35" s="258"/>
      <c r="H35" s="28"/>
      <c r="I35" s="28"/>
      <c r="J35" s="28"/>
      <c r="K35" s="29"/>
    </row>
    <row r="36" spans="1:12" s="41" customFormat="1" ht="64.150000000000006" customHeight="1" x14ac:dyDescent="0.25">
      <c r="A36" s="26"/>
      <c r="B36" s="76"/>
      <c r="C36" s="12" t="str">
        <f>CONCATENATE("List all ",D6," CCS Direct Service Positions")</f>
        <v>List all Qualified Treatment Trainee Type 2 CCS Direct Service Positions</v>
      </c>
      <c r="D36" s="111" t="s">
        <v>194</v>
      </c>
      <c r="E36" s="111" t="s">
        <v>107</v>
      </c>
      <c r="F36" s="111" t="s">
        <v>195</v>
      </c>
      <c r="G36" s="111" t="s">
        <v>110</v>
      </c>
      <c r="H36" s="111" t="s">
        <v>111</v>
      </c>
      <c r="I36" s="111" t="s">
        <v>196</v>
      </c>
      <c r="J36" s="111" t="s">
        <v>197</v>
      </c>
      <c r="K36" s="12" t="s">
        <v>14</v>
      </c>
    </row>
    <row r="37" spans="1:12" s="41" customFormat="1" ht="19.149999999999999" customHeight="1" x14ac:dyDescent="0.25">
      <c r="A37" s="26"/>
      <c r="B37" s="76"/>
      <c r="C37" s="30" t="str">
        <f t="shared" ref="C37:C50" si="6">IF(C17&gt;0,C17,"")</f>
        <v/>
      </c>
      <c r="D37" s="23"/>
      <c r="E37" s="96" t="str">
        <f t="shared" ref="E37:E50" si="7">IF(C17&gt;0,D37*(K17/F17),"")</f>
        <v/>
      </c>
      <c r="F37" s="23"/>
      <c r="G37" s="96" t="str">
        <f t="shared" ref="G37:G50" si="8">IF(C17&gt;0,F37*(K17/F17),"")</f>
        <v/>
      </c>
      <c r="H37" s="31" t="str">
        <f t="shared" ref="H37:H50" si="9">IF(C17&gt;0,30*(F17/8)/60/(2080/K17),"")</f>
        <v/>
      </c>
      <c r="I37" s="23"/>
      <c r="J37" s="23"/>
      <c r="K37" s="32" t="str">
        <f t="shared" ref="K37:K50" si="10">IF(C17&gt;0,(K17-E37-G37-H37-I37-J37)/K17,"")</f>
        <v/>
      </c>
    </row>
    <row r="38" spans="1:12" s="41" customFormat="1" ht="19.149999999999999" customHeight="1" x14ac:dyDescent="0.25">
      <c r="A38" s="26"/>
      <c r="B38" s="76"/>
      <c r="C38" s="30" t="str">
        <f t="shared" si="6"/>
        <v/>
      </c>
      <c r="D38" s="23"/>
      <c r="E38" s="96" t="str">
        <f t="shared" si="7"/>
        <v/>
      </c>
      <c r="F38" s="23"/>
      <c r="G38" s="96" t="str">
        <f t="shared" si="8"/>
        <v/>
      </c>
      <c r="H38" s="31" t="str">
        <f t="shared" si="9"/>
        <v/>
      </c>
      <c r="I38" s="23"/>
      <c r="J38" s="23"/>
      <c r="K38" s="32" t="str">
        <f t="shared" si="10"/>
        <v/>
      </c>
    </row>
    <row r="39" spans="1:12" s="41" customFormat="1" ht="19.149999999999999" customHeight="1" x14ac:dyDescent="0.25">
      <c r="A39" s="26"/>
      <c r="B39" s="76"/>
      <c r="C39" s="30" t="str">
        <f t="shared" si="6"/>
        <v/>
      </c>
      <c r="D39" s="23"/>
      <c r="E39" s="96" t="str">
        <f t="shared" si="7"/>
        <v/>
      </c>
      <c r="F39" s="23"/>
      <c r="G39" s="96" t="str">
        <f t="shared" si="8"/>
        <v/>
      </c>
      <c r="H39" s="31" t="str">
        <f t="shared" si="9"/>
        <v/>
      </c>
      <c r="I39" s="23"/>
      <c r="J39" s="23"/>
      <c r="K39" s="32" t="str">
        <f t="shared" si="10"/>
        <v/>
      </c>
    </row>
    <row r="40" spans="1:12" s="41" customFormat="1" ht="19.149999999999999" customHeight="1" x14ac:dyDescent="0.25">
      <c r="A40" s="26"/>
      <c r="B40" s="76"/>
      <c r="C40" s="30" t="str">
        <f t="shared" si="6"/>
        <v/>
      </c>
      <c r="D40" s="23"/>
      <c r="E40" s="96" t="str">
        <f t="shared" si="7"/>
        <v/>
      </c>
      <c r="F40" s="23"/>
      <c r="G40" s="96" t="str">
        <f t="shared" si="8"/>
        <v/>
      </c>
      <c r="H40" s="31" t="str">
        <f t="shared" si="9"/>
        <v/>
      </c>
      <c r="I40" s="23"/>
      <c r="J40" s="23"/>
      <c r="K40" s="32" t="str">
        <f t="shared" si="10"/>
        <v/>
      </c>
    </row>
    <row r="41" spans="1:12" s="41" customFormat="1" ht="19.149999999999999" customHeight="1" x14ac:dyDescent="0.25">
      <c r="A41" s="26"/>
      <c r="B41" s="76"/>
      <c r="C41" s="30" t="str">
        <f t="shared" si="6"/>
        <v/>
      </c>
      <c r="D41" s="23"/>
      <c r="E41" s="96" t="str">
        <f t="shared" si="7"/>
        <v/>
      </c>
      <c r="F41" s="23"/>
      <c r="G41" s="96" t="str">
        <f t="shared" si="8"/>
        <v/>
      </c>
      <c r="H41" s="31" t="str">
        <f t="shared" si="9"/>
        <v/>
      </c>
      <c r="I41" s="23"/>
      <c r="J41" s="23"/>
      <c r="K41" s="32" t="str">
        <f t="shared" si="10"/>
        <v/>
      </c>
    </row>
    <row r="42" spans="1:12" s="41" customFormat="1" ht="19.149999999999999" customHeight="1" x14ac:dyDescent="0.25">
      <c r="A42" s="26"/>
      <c r="B42" s="76"/>
      <c r="C42" s="30" t="str">
        <f t="shared" si="6"/>
        <v/>
      </c>
      <c r="D42" s="23"/>
      <c r="E42" s="96" t="str">
        <f t="shared" si="7"/>
        <v/>
      </c>
      <c r="F42" s="23"/>
      <c r="G42" s="96" t="str">
        <f t="shared" si="8"/>
        <v/>
      </c>
      <c r="H42" s="31" t="str">
        <f t="shared" si="9"/>
        <v/>
      </c>
      <c r="I42" s="23"/>
      <c r="J42" s="23"/>
      <c r="K42" s="32" t="str">
        <f t="shared" si="10"/>
        <v/>
      </c>
    </row>
    <row r="43" spans="1:12" s="41" customFormat="1" ht="19.149999999999999" customHeight="1" x14ac:dyDescent="0.25">
      <c r="A43" s="26"/>
      <c r="B43" s="76"/>
      <c r="C43" s="30" t="str">
        <f t="shared" si="6"/>
        <v/>
      </c>
      <c r="D43" s="23"/>
      <c r="E43" s="96" t="str">
        <f t="shared" si="7"/>
        <v/>
      </c>
      <c r="F43" s="23"/>
      <c r="G43" s="96" t="str">
        <f t="shared" si="8"/>
        <v/>
      </c>
      <c r="H43" s="31" t="str">
        <f t="shared" si="9"/>
        <v/>
      </c>
      <c r="I43" s="23"/>
      <c r="J43" s="23"/>
      <c r="K43" s="32" t="str">
        <f t="shared" si="10"/>
        <v/>
      </c>
    </row>
    <row r="44" spans="1:12" s="41" customFormat="1" ht="19.149999999999999" customHeight="1" x14ac:dyDescent="0.25">
      <c r="A44" s="26"/>
      <c r="B44" s="76"/>
      <c r="C44" s="30" t="str">
        <f t="shared" si="6"/>
        <v/>
      </c>
      <c r="D44" s="23"/>
      <c r="E44" s="96" t="str">
        <f t="shared" si="7"/>
        <v/>
      </c>
      <c r="F44" s="23"/>
      <c r="G44" s="96" t="str">
        <f t="shared" si="8"/>
        <v/>
      </c>
      <c r="H44" s="31" t="str">
        <f t="shared" si="9"/>
        <v/>
      </c>
      <c r="I44" s="23"/>
      <c r="J44" s="23"/>
      <c r="K44" s="32" t="str">
        <f t="shared" si="10"/>
        <v/>
      </c>
    </row>
    <row r="45" spans="1:12" s="41" customFormat="1" ht="19.149999999999999" customHeight="1" x14ac:dyDescent="0.25">
      <c r="A45" s="26"/>
      <c r="B45" s="76"/>
      <c r="C45" s="30" t="str">
        <f t="shared" si="6"/>
        <v/>
      </c>
      <c r="D45" s="23"/>
      <c r="E45" s="96" t="str">
        <f t="shared" si="7"/>
        <v/>
      </c>
      <c r="F45" s="23"/>
      <c r="G45" s="96" t="str">
        <f t="shared" si="8"/>
        <v/>
      </c>
      <c r="H45" s="31" t="str">
        <f t="shared" si="9"/>
        <v/>
      </c>
      <c r="I45" s="23"/>
      <c r="J45" s="23"/>
      <c r="K45" s="32" t="str">
        <f t="shared" si="10"/>
        <v/>
      </c>
    </row>
    <row r="46" spans="1:12" s="41" customFormat="1" ht="19.149999999999999" customHeight="1" x14ac:dyDescent="0.25">
      <c r="A46" s="26"/>
      <c r="B46" s="76"/>
      <c r="C46" s="30" t="str">
        <f t="shared" si="6"/>
        <v/>
      </c>
      <c r="D46" s="23"/>
      <c r="E46" s="96" t="str">
        <f t="shared" si="7"/>
        <v/>
      </c>
      <c r="F46" s="23"/>
      <c r="G46" s="96" t="str">
        <f t="shared" si="8"/>
        <v/>
      </c>
      <c r="H46" s="31" t="str">
        <f t="shared" si="9"/>
        <v/>
      </c>
      <c r="I46" s="23"/>
      <c r="J46" s="23"/>
      <c r="K46" s="32" t="str">
        <f t="shared" si="10"/>
        <v/>
      </c>
    </row>
    <row r="47" spans="1:12" s="41" customFormat="1" ht="19.149999999999999" customHeight="1" x14ac:dyDescent="0.25">
      <c r="A47" s="26"/>
      <c r="B47" s="76"/>
      <c r="C47" s="30" t="str">
        <f t="shared" si="6"/>
        <v/>
      </c>
      <c r="D47" s="23"/>
      <c r="E47" s="96" t="str">
        <f t="shared" si="7"/>
        <v/>
      </c>
      <c r="F47" s="23"/>
      <c r="G47" s="96" t="str">
        <f t="shared" si="8"/>
        <v/>
      </c>
      <c r="H47" s="31" t="str">
        <f t="shared" si="9"/>
        <v/>
      </c>
      <c r="I47" s="23"/>
      <c r="J47" s="23"/>
      <c r="K47" s="32" t="str">
        <f t="shared" si="10"/>
        <v/>
      </c>
    </row>
    <row r="48" spans="1:12" s="41" customFormat="1" ht="19.149999999999999" customHeight="1" x14ac:dyDescent="0.25">
      <c r="A48" s="37"/>
      <c r="B48" s="76"/>
      <c r="C48" s="30" t="str">
        <f t="shared" si="6"/>
        <v/>
      </c>
      <c r="D48" s="23"/>
      <c r="E48" s="96" t="str">
        <f t="shared" si="7"/>
        <v/>
      </c>
      <c r="F48" s="23"/>
      <c r="G48" s="96" t="str">
        <f t="shared" si="8"/>
        <v/>
      </c>
      <c r="H48" s="31" t="str">
        <f t="shared" si="9"/>
        <v/>
      </c>
      <c r="I48" s="23"/>
      <c r="J48" s="23"/>
      <c r="K48" s="32" t="str">
        <f t="shared" si="10"/>
        <v/>
      </c>
    </row>
    <row r="49" spans="1:14" s="41" customFormat="1" ht="19.149999999999999" customHeight="1" x14ac:dyDescent="0.25">
      <c r="A49" s="37"/>
      <c r="B49" s="76"/>
      <c r="C49" s="30" t="str">
        <f t="shared" si="6"/>
        <v/>
      </c>
      <c r="D49" s="23"/>
      <c r="E49" s="96" t="str">
        <f t="shared" si="7"/>
        <v/>
      </c>
      <c r="F49" s="23"/>
      <c r="G49" s="96" t="str">
        <f t="shared" si="8"/>
        <v/>
      </c>
      <c r="H49" s="31" t="str">
        <f t="shared" si="9"/>
        <v/>
      </c>
      <c r="I49" s="23"/>
      <c r="J49" s="23"/>
      <c r="K49" s="32" t="str">
        <f t="shared" si="10"/>
        <v/>
      </c>
    </row>
    <row r="50" spans="1:14" s="41" customFormat="1" ht="19.149999999999999" customHeight="1" x14ac:dyDescent="0.25">
      <c r="A50" s="37"/>
      <c r="B50" s="76"/>
      <c r="C50" s="30" t="str">
        <f t="shared" si="6"/>
        <v/>
      </c>
      <c r="D50" s="23"/>
      <c r="E50" s="96" t="str">
        <f t="shared" si="7"/>
        <v/>
      </c>
      <c r="F50" s="23"/>
      <c r="G50" s="96" t="str">
        <f t="shared" si="8"/>
        <v/>
      </c>
      <c r="H50" s="31" t="str">
        <f t="shared" si="9"/>
        <v/>
      </c>
      <c r="I50" s="23"/>
      <c r="J50" s="23"/>
      <c r="K50" s="32" t="str">
        <f t="shared" si="10"/>
        <v/>
      </c>
    </row>
    <row r="51" spans="1:14" s="41" customFormat="1" ht="19.149999999999999" customHeight="1" x14ac:dyDescent="0.25">
      <c r="A51" s="37"/>
      <c r="B51" s="94"/>
      <c r="C51" s="33"/>
      <c r="D51" s="3">
        <f>SUM(D37:D50)</f>
        <v>0</v>
      </c>
      <c r="E51" s="52">
        <f>SUM(E37:E50)</f>
        <v>0</v>
      </c>
      <c r="F51" s="3">
        <f t="shared" ref="F51:J51" si="11">SUM(F37:F50)</f>
        <v>0</v>
      </c>
      <c r="G51" s="52">
        <f t="shared" si="11"/>
        <v>0</v>
      </c>
      <c r="H51" s="3">
        <f t="shared" si="11"/>
        <v>0</v>
      </c>
      <c r="I51" s="3">
        <f t="shared" si="11"/>
        <v>0</v>
      </c>
      <c r="J51" s="3">
        <f t="shared" si="11"/>
        <v>0</v>
      </c>
      <c r="K51" s="34" t="str">
        <f>IF(C17&gt;0,AVERAGE(K37:K50),"")</f>
        <v/>
      </c>
    </row>
    <row r="52" spans="1:14" s="41" customFormat="1" ht="17.45" customHeight="1" x14ac:dyDescent="0.3">
      <c r="A52" s="5"/>
      <c r="B52" s="77"/>
      <c r="C52" s="35"/>
      <c r="D52" s="35"/>
      <c r="E52" s="25"/>
      <c r="F52" s="25"/>
      <c r="G52" s="25"/>
      <c r="H52" s="25"/>
      <c r="I52" s="25"/>
      <c r="J52" s="25"/>
      <c r="K52" s="25"/>
      <c r="L52" s="25"/>
    </row>
    <row r="53" spans="1:14" s="41" customFormat="1" ht="17.45" customHeight="1" x14ac:dyDescent="0.25">
      <c r="B53" s="76"/>
      <c r="D53" s="85"/>
      <c r="E53" s="85"/>
      <c r="F53" s="85"/>
      <c r="G53" s="85"/>
      <c r="H53" s="85"/>
      <c r="I53" s="85"/>
      <c r="J53" s="85"/>
      <c r="K53" s="85" t="s">
        <v>66</v>
      </c>
      <c r="L53" s="36" t="str">
        <f>IF(C17&gt;0,1-K51,"")</f>
        <v/>
      </c>
    </row>
    <row r="54" spans="1:14" s="41" customFormat="1" ht="17.45" customHeight="1" x14ac:dyDescent="0.25">
      <c r="B54" s="76"/>
      <c r="D54" s="85"/>
      <c r="E54" s="85"/>
      <c r="F54" s="85"/>
      <c r="G54" s="85"/>
      <c r="H54" s="85"/>
      <c r="I54" s="85"/>
      <c r="J54" s="85"/>
      <c r="K54" s="85" t="s">
        <v>63</v>
      </c>
      <c r="L54" s="97" t="str">
        <f>IF(C17&gt;0,K51*K31,"")</f>
        <v/>
      </c>
    </row>
    <row r="55" spans="1:14" s="41" customFormat="1" ht="10.9" customHeight="1" thickBot="1" x14ac:dyDescent="0.3">
      <c r="B55" s="76"/>
      <c r="N55" s="5"/>
    </row>
    <row r="56" spans="1:14" s="41" customFormat="1" ht="28.9" customHeight="1" thickBot="1" x14ac:dyDescent="0.3">
      <c r="B56" s="77"/>
      <c r="C56" s="70"/>
      <c r="D56" s="87"/>
      <c r="E56" s="98" t="s">
        <v>71</v>
      </c>
      <c r="F56" s="99" t="str">
        <f>IF(L31&lt;&gt;0,L31+'Program and Overhead Costs'!I58,"")</f>
        <v/>
      </c>
      <c r="G56" s="259" t="s">
        <v>156</v>
      </c>
      <c r="H56" s="260"/>
      <c r="I56" s="260"/>
      <c r="J56" s="260"/>
      <c r="K56" s="260"/>
      <c r="L56" s="59"/>
      <c r="M56" s="5"/>
      <c r="N56" s="5"/>
    </row>
    <row r="57" spans="1:14" s="41" customFormat="1" ht="6.6" customHeight="1" thickBot="1" x14ac:dyDescent="0.3">
      <c r="B57" s="77"/>
      <c r="C57" s="78"/>
      <c r="D57" s="78"/>
      <c r="E57" s="79"/>
      <c r="F57" s="59"/>
      <c r="G57" s="59"/>
      <c r="H57" s="59"/>
      <c r="I57" s="59"/>
      <c r="J57" s="59"/>
      <c r="K57" s="59"/>
      <c r="L57" s="59"/>
      <c r="N57" s="5"/>
    </row>
    <row r="58" spans="1:14" s="41" customFormat="1" ht="34.9" customHeight="1" thickBot="1" x14ac:dyDescent="0.3">
      <c r="B58" s="77"/>
      <c r="C58" s="251" t="str">
        <f>CONCATENATE("HOURLY RATE FOR PROGRAM BILLABLE TIME* for ",CHAR(10),D6," staff:")</f>
        <v>HOURLY RATE FOR PROGRAM BILLABLE TIME* for 
Qualified Treatment Trainee Type 2 staff:</v>
      </c>
      <c r="D58" s="251"/>
      <c r="E58" s="251"/>
      <c r="F58" s="22" t="str">
        <f>IF(C17&gt;0,F56/L54,"")</f>
        <v/>
      </c>
      <c r="G58" s="253" t="s">
        <v>72</v>
      </c>
      <c r="H58" s="254"/>
      <c r="I58" s="254"/>
      <c r="J58" s="254"/>
      <c r="K58" s="254"/>
      <c r="L58" s="254"/>
      <c r="M58" s="117" t="s">
        <v>131</v>
      </c>
      <c r="N58" s="185" t="s">
        <v>101</v>
      </c>
    </row>
    <row r="59" spans="1:14" s="41" customFormat="1" ht="15.6" customHeight="1" x14ac:dyDescent="0.25">
      <c r="B59" s="77"/>
      <c r="C59" s="250" t="s">
        <v>198</v>
      </c>
      <c r="D59" s="250"/>
      <c r="E59" s="250"/>
      <c r="F59" s="250"/>
      <c r="G59" s="250"/>
      <c r="H59" s="250"/>
      <c r="I59" s="250"/>
      <c r="J59" s="250"/>
      <c r="K59" s="250"/>
      <c r="L59" s="250"/>
      <c r="M59"/>
      <c r="N59" s="184" t="s">
        <v>144</v>
      </c>
    </row>
    <row r="60" spans="1:14" s="41" customFormat="1" x14ac:dyDescent="0.25">
      <c r="B60" s="76"/>
    </row>
    <row r="61" spans="1:14" s="41" customFormat="1" x14ac:dyDescent="0.25">
      <c r="B61" s="76"/>
    </row>
    <row r="62" spans="1:14" s="41" customFormat="1" x14ac:dyDescent="0.25">
      <c r="B62" s="76"/>
    </row>
    <row r="63" spans="1:14" s="41" customFormat="1" x14ac:dyDescent="0.25">
      <c r="B63" s="76"/>
    </row>
    <row r="64" spans="1:14" s="41" customFormat="1" x14ac:dyDescent="0.25">
      <c r="B64" s="76"/>
    </row>
    <row r="65" spans="2:2" s="41" customFormat="1" x14ac:dyDescent="0.25">
      <c r="B65" s="76"/>
    </row>
    <row r="66" spans="2:2" s="41" customFormat="1" x14ac:dyDescent="0.25">
      <c r="B66" s="76"/>
    </row>
    <row r="67" spans="2:2" s="41" customFormat="1" x14ac:dyDescent="0.25">
      <c r="B67" s="76"/>
    </row>
    <row r="68" spans="2:2" s="41" customFormat="1" x14ac:dyDescent="0.25">
      <c r="B68" s="76"/>
    </row>
    <row r="69" spans="2:2" s="41" customFormat="1" x14ac:dyDescent="0.25">
      <c r="B69" s="76"/>
    </row>
    <row r="70" spans="2:2" s="41" customFormat="1" x14ac:dyDescent="0.25">
      <c r="B70" s="76"/>
    </row>
    <row r="71" spans="2:2" s="41" customFormat="1" x14ac:dyDescent="0.25">
      <c r="B71" s="76"/>
    </row>
    <row r="72" spans="2:2" s="41" customFormat="1" x14ac:dyDescent="0.25">
      <c r="B72" s="76"/>
    </row>
    <row r="73" spans="2:2" s="41" customFormat="1" x14ac:dyDescent="0.25">
      <c r="B73" s="76"/>
    </row>
    <row r="74" spans="2:2" s="41" customFormat="1" x14ac:dyDescent="0.25">
      <c r="B74" s="76"/>
    </row>
    <row r="75" spans="2:2" s="41" customFormat="1" x14ac:dyDescent="0.25">
      <c r="B75" s="76"/>
    </row>
    <row r="76" spans="2:2" s="41" customFormat="1" x14ac:dyDescent="0.25">
      <c r="B76" s="76"/>
    </row>
    <row r="77" spans="2:2" s="41" customFormat="1" x14ac:dyDescent="0.25">
      <c r="B77" s="76"/>
    </row>
    <row r="78" spans="2:2" s="41" customFormat="1" x14ac:dyDescent="0.25">
      <c r="B78" s="76"/>
    </row>
    <row r="79" spans="2:2" s="41" customFormat="1" x14ac:dyDescent="0.25">
      <c r="B79" s="76"/>
    </row>
    <row r="80" spans="2:2" s="41" customFormat="1" x14ac:dyDescent="0.25">
      <c r="B80" s="76"/>
    </row>
    <row r="81" spans="2:2" s="41" customFormat="1" x14ac:dyDescent="0.25">
      <c r="B81" s="76"/>
    </row>
    <row r="82" spans="2:2" s="41" customFormat="1" x14ac:dyDescent="0.25">
      <c r="B82" s="76"/>
    </row>
    <row r="83" spans="2:2" s="41" customFormat="1" x14ac:dyDescent="0.25">
      <c r="B83" s="76"/>
    </row>
    <row r="84" spans="2:2" s="41" customFormat="1" x14ac:dyDescent="0.25">
      <c r="B84" s="76"/>
    </row>
    <row r="85" spans="2:2" s="41" customFormat="1" x14ac:dyDescent="0.25">
      <c r="B85" s="76"/>
    </row>
    <row r="86" spans="2:2" s="41" customFormat="1" x14ac:dyDescent="0.25">
      <c r="B86" s="76"/>
    </row>
    <row r="87" spans="2:2" s="41" customFormat="1" x14ac:dyDescent="0.25">
      <c r="B87" s="76"/>
    </row>
    <row r="88" spans="2:2" s="41" customFormat="1" x14ac:dyDescent="0.25">
      <c r="B88" s="76"/>
    </row>
    <row r="89" spans="2:2" s="41" customFormat="1" x14ac:dyDescent="0.25">
      <c r="B89" s="76"/>
    </row>
    <row r="90" spans="2:2" s="41" customFormat="1" x14ac:dyDescent="0.25">
      <c r="B90" s="76"/>
    </row>
    <row r="91" spans="2:2" s="41" customFormat="1" x14ac:dyDescent="0.25">
      <c r="B91" s="76"/>
    </row>
    <row r="92" spans="2:2" s="41" customFormat="1" x14ac:dyDescent="0.25">
      <c r="B92" s="76"/>
    </row>
    <row r="93" spans="2:2" s="41" customFormat="1" x14ac:dyDescent="0.25">
      <c r="B93" s="76"/>
    </row>
    <row r="94" spans="2:2" s="41" customFormat="1" x14ac:dyDescent="0.25">
      <c r="B94" s="76"/>
    </row>
    <row r="95" spans="2:2" s="41" customFormat="1" x14ac:dyDescent="0.25">
      <c r="B95" s="76"/>
    </row>
    <row r="96" spans="2:2" s="41" customFormat="1" x14ac:dyDescent="0.25">
      <c r="B96" s="76"/>
    </row>
  </sheetData>
  <sheetProtection algorithmName="SHA-512" hashValue="6unvgUXeQ/DdUzSh1buzYueU4JgKrRUd/Us+ZA87DiIb4nPCIh0jVCwqYe2t4J8UBNaaK23XYch55Mmqe5CP6g==" saltValue="qsG61+l4ASz8xX6LMaSIPQ==" spinCount="100000" sheet="1" selectLockedCells="1"/>
  <mergeCells count="14">
    <mergeCell ref="D12:K12"/>
    <mergeCell ref="B3:L3"/>
    <mergeCell ref="D6:H6"/>
    <mergeCell ref="D8:E8"/>
    <mergeCell ref="D9:J9"/>
    <mergeCell ref="D10:G10"/>
    <mergeCell ref="C59:L59"/>
    <mergeCell ref="C58:E58"/>
    <mergeCell ref="G58:L58"/>
    <mergeCell ref="B33:L33"/>
    <mergeCell ref="C34:K34"/>
    <mergeCell ref="C35:D35"/>
    <mergeCell ref="E35:G35"/>
    <mergeCell ref="G56:K56"/>
  </mergeCells>
  <hyperlinks>
    <hyperlink ref="C12" location="'Service Array'!A1" display="Service Array Item(s):" xr:uid="{51BDEF12-661C-4528-A706-6962D481BE89}"/>
    <hyperlink ref="B33:L33" location="Productivity!A1" display="PART 2:  STAFF PRODUCTIVITY " xr:uid="{E785913F-916C-4C8E-968F-19FD6D58E423}"/>
    <hyperlink ref="E36" location="Productivity!A1" display="Holiday Hours Allocable to CCS" xr:uid="{DF12B01F-B85D-4146-BF22-F923DA698DD8}"/>
    <hyperlink ref="G36" location="Productivity!A1" display="PTO Hours Allocable to CCS" xr:uid="{993470EE-9F7B-44FD-8C45-168B328B7578}"/>
    <hyperlink ref="H36" location="Productivity!A1" display="Break Hours Allocable to CCS" xr:uid="{B68B3B7D-C95E-4795-9C63-7366A812AD24}"/>
    <hyperlink ref="I36" location="Productivity!A1" display=" Necessary but Non-Billable CCS-Related Meeting Hours" xr:uid="{B74CE478-7DCA-4C00-8171-4C629BE24753}"/>
    <hyperlink ref="J36" location="Productivity!A1" display="CCS Orientation and Training Hours" xr:uid="{EDF07FF7-F68B-469B-A703-03E9E5E57142}"/>
    <hyperlink ref="F36" location="Productivity!A1" display="PTO Hours" xr:uid="{99A0E2CE-563A-4D98-9CC7-7F3822C2C0B7}"/>
    <hyperlink ref="D36" location="Productivity!A1" display="Holiday Hours" xr:uid="{2A356074-EFA1-47A2-9DEF-6B143012912E}"/>
    <hyperlink ref="N16" location="Instructions!A1" display="Instructions" xr:uid="{4F58EC7A-6564-400A-BF1C-E8C2E36EEEBD}"/>
    <hyperlink ref="N17" location="'Program and Overhead Costs'!A1" display="Program and Overhead Costs" xr:uid="{885EF49A-94E6-4288-9B12-CC454301AF0A}"/>
    <hyperlink ref="N58" location="Instructions!A1" display="Instructions" xr:uid="{2797AC74-6DEC-402B-94E3-D2CFC66EC8AA}"/>
    <hyperlink ref="N59" location="'Program and Overhead Costs'!A1" display="Program and Overhead Costs" xr:uid="{E327366B-AAB2-4452-B1D5-185DF7868A70}"/>
  </hyperlinks>
  <pageMargins left="0.25" right="0.2" top="0.25" bottom="0.25" header="0.3" footer="0.3"/>
  <pageSetup scale="4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Professional Type" xr:uid="{598551FD-5D94-48C0-9700-E26EBEB20EB1}">
          <x14:formula1>
            <xm:f>lists!$A$2:$A$14</xm:f>
          </x14:formula1>
          <xm:sqref>D6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EA7A0-1161-48DF-A203-D53D27B5DEC0}">
  <sheetPr>
    <tabColor theme="6" tint="0.79998168889431442"/>
    <pageSetUpPr fitToPage="1"/>
  </sheetPr>
  <dimension ref="A1:AW96"/>
  <sheetViews>
    <sheetView showGridLines="0" zoomScale="85" zoomScaleNormal="85" workbookViewId="0">
      <selection activeCell="D6" sqref="D6:H6"/>
    </sheetView>
  </sheetViews>
  <sheetFormatPr defaultColWidth="8.85546875" defaultRowHeight="15" x14ac:dyDescent="0.25"/>
  <cols>
    <col min="1" max="1" width="1.85546875" style="38" customWidth="1"/>
    <col min="2" max="2" width="7.85546875" style="76" customWidth="1"/>
    <col min="3" max="3" width="37.140625" style="38" customWidth="1"/>
    <col min="4" max="4" width="20.7109375" style="38" customWidth="1"/>
    <col min="5" max="5" width="20.28515625" style="38" customWidth="1"/>
    <col min="6" max="6" width="19.5703125" style="38" customWidth="1"/>
    <col min="7" max="7" width="14.42578125" style="38" customWidth="1"/>
    <col min="8" max="8" width="16.28515625" style="38" customWidth="1"/>
    <col min="9" max="9" width="17.7109375" style="38" customWidth="1"/>
    <col min="10" max="10" width="19.42578125" style="38" customWidth="1"/>
    <col min="11" max="11" width="18.28515625" style="38" customWidth="1"/>
    <col min="12" max="12" width="16.7109375" style="41" customWidth="1"/>
    <col min="13" max="13" width="21.28515625" style="41" customWidth="1"/>
    <col min="14" max="14" width="25.28515625" style="41" customWidth="1"/>
    <col min="15" max="15" width="8.85546875" style="41" hidden="1" customWidth="1"/>
    <col min="16" max="16" width="0" style="41" hidden="1" customWidth="1"/>
    <col min="17" max="48" width="8.85546875" style="41"/>
    <col min="49" max="16384" width="8.85546875" style="38"/>
  </cols>
  <sheetData>
    <row r="1" spans="1:49" x14ac:dyDescent="0.25">
      <c r="A1" s="46"/>
      <c r="B1" s="77"/>
      <c r="C1" s="46"/>
      <c r="D1" s="46"/>
      <c r="E1" s="46"/>
      <c r="F1" s="46"/>
      <c r="G1" s="46"/>
      <c r="H1" s="46"/>
      <c r="I1" s="46"/>
      <c r="J1" s="46"/>
      <c r="K1" s="46"/>
      <c r="L1" s="5"/>
      <c r="M1" s="5"/>
      <c r="N1" s="5"/>
    </row>
    <row r="2" spans="1:49" ht="6.6" customHeight="1" x14ac:dyDescent="0.25">
      <c r="A2" s="46"/>
      <c r="B2" s="77"/>
      <c r="C2" s="46"/>
      <c r="D2" s="46"/>
      <c r="E2" s="46"/>
      <c r="F2" s="46"/>
      <c r="G2" s="46"/>
      <c r="H2" s="46"/>
      <c r="I2" s="46"/>
      <c r="J2" s="46"/>
      <c r="K2" s="46"/>
      <c r="L2" s="5"/>
      <c r="M2" s="5"/>
      <c r="N2" s="5"/>
    </row>
    <row r="3" spans="1:49" ht="27" customHeight="1" x14ac:dyDescent="0.25">
      <c r="B3" s="224" t="s">
        <v>103</v>
      </c>
      <c r="C3" s="224"/>
      <c r="D3" s="224"/>
      <c r="E3" s="224"/>
      <c r="F3" s="224"/>
      <c r="G3" s="224"/>
      <c r="H3" s="224"/>
      <c r="I3" s="224"/>
      <c r="J3" s="224"/>
      <c r="K3" s="224"/>
      <c r="L3" s="224"/>
      <c r="M3" s="5"/>
      <c r="N3" s="5"/>
    </row>
    <row r="4" spans="1:49" ht="13.15" customHeight="1" x14ac:dyDescent="0.25">
      <c r="B4" s="77"/>
      <c r="C4" s="139" t="s">
        <v>65</v>
      </c>
      <c r="D4" s="5"/>
      <c r="E4" s="5"/>
      <c r="F4" s="5"/>
      <c r="G4" s="5"/>
      <c r="H4" s="5"/>
      <c r="I4" s="5"/>
      <c r="J4" s="5"/>
      <c r="K4" s="47"/>
      <c r="L4" s="5"/>
      <c r="M4" s="5"/>
      <c r="N4" s="5"/>
    </row>
    <row r="5" spans="1:49" ht="6.6" customHeight="1" x14ac:dyDescent="0.3">
      <c r="B5" s="77"/>
      <c r="C5" s="15"/>
      <c r="D5" s="5"/>
      <c r="E5" s="5"/>
      <c r="F5" s="5"/>
      <c r="G5" s="5"/>
      <c r="H5" s="5"/>
      <c r="I5" s="5"/>
      <c r="J5" s="5"/>
      <c r="K5" s="47"/>
      <c r="L5" s="5"/>
      <c r="M5" s="5"/>
      <c r="N5" s="5"/>
    </row>
    <row r="6" spans="1:49" ht="26.45" customHeight="1" x14ac:dyDescent="0.25">
      <c r="B6" s="77"/>
      <c r="C6" s="13" t="s">
        <v>143</v>
      </c>
      <c r="D6" s="272"/>
      <c r="E6" s="272"/>
      <c r="F6" s="272"/>
      <c r="G6" s="272"/>
      <c r="H6" s="272"/>
      <c r="I6" s="5"/>
      <c r="J6" s="5"/>
      <c r="K6" s="5"/>
      <c r="L6" s="5"/>
      <c r="M6" s="5"/>
      <c r="N6" s="5"/>
    </row>
    <row r="7" spans="1:49" ht="6" customHeight="1" x14ac:dyDescent="0.25">
      <c r="B7" s="77"/>
      <c r="C7" s="5"/>
      <c r="D7" s="5"/>
      <c r="E7" s="5"/>
      <c r="F7" s="5"/>
      <c r="G7" s="5"/>
      <c r="H7" s="5"/>
      <c r="I7" s="5"/>
      <c r="J7" s="5"/>
      <c r="K7" s="5"/>
      <c r="L7" s="5"/>
      <c r="M7" s="5"/>
      <c r="N7" s="5"/>
    </row>
    <row r="8" spans="1:49" ht="22.15" customHeight="1" x14ac:dyDescent="0.25">
      <c r="B8" s="77"/>
      <c r="C8" s="8" t="s">
        <v>61</v>
      </c>
      <c r="D8" s="265" t="str">
        <f>IF('Program and Overhead Costs'!$E$7&lt;&gt;0,'Program and Overhead Costs'!$E$7,"")</f>
        <v/>
      </c>
      <c r="E8" s="265"/>
      <c r="F8" s="6" t="s">
        <v>32</v>
      </c>
      <c r="G8" s="7"/>
      <c r="H8" s="7"/>
      <c r="I8" s="7"/>
      <c r="J8" s="5"/>
      <c r="K8" s="5"/>
      <c r="L8" s="5"/>
      <c r="M8" s="5"/>
      <c r="N8" s="5"/>
    </row>
    <row r="9" spans="1:49" ht="18" customHeight="1" x14ac:dyDescent="0.25">
      <c r="B9" s="77"/>
      <c r="C9" s="8"/>
      <c r="D9" s="266" t="s">
        <v>31</v>
      </c>
      <c r="E9" s="266"/>
      <c r="F9" s="266"/>
      <c r="G9" s="266"/>
      <c r="H9" s="266"/>
      <c r="I9" s="266"/>
      <c r="J9" s="266"/>
      <c r="K9" s="5"/>
      <c r="L9" s="5"/>
      <c r="M9" s="5"/>
      <c r="N9" s="5"/>
    </row>
    <row r="10" spans="1:49" ht="22.15" customHeight="1" x14ac:dyDescent="0.25">
      <c r="B10" s="77"/>
      <c r="C10" s="8" t="s">
        <v>17</v>
      </c>
      <c r="D10" s="267" t="str">
        <f>IF('Program and Overhead Costs'!$E$9&lt;&gt;0,'Program and Overhead Costs'!$E$9,"")</f>
        <v/>
      </c>
      <c r="E10" s="267"/>
      <c r="F10" s="267"/>
      <c r="G10" s="267"/>
      <c r="H10" s="5"/>
      <c r="I10" s="5"/>
      <c r="J10" s="5"/>
      <c r="K10" s="5"/>
      <c r="L10" s="5"/>
      <c r="M10" s="5"/>
      <c r="N10" s="5"/>
    </row>
    <row r="11" spans="1:49" ht="6.6" customHeight="1" x14ac:dyDescent="0.25">
      <c r="B11" s="77"/>
      <c r="C11" s="8"/>
      <c r="D11" s="48"/>
      <c r="E11" s="48"/>
      <c r="F11" s="48"/>
      <c r="G11" s="48"/>
      <c r="H11" s="5"/>
      <c r="I11" s="5"/>
      <c r="J11" s="5"/>
      <c r="K11" s="5"/>
      <c r="L11" s="5"/>
      <c r="M11" s="5"/>
      <c r="N11" s="5"/>
    </row>
    <row r="12" spans="1:49" ht="22.15" customHeight="1" x14ac:dyDescent="0.25">
      <c r="B12" s="137"/>
      <c r="C12" s="112" t="s">
        <v>68</v>
      </c>
      <c r="D12" s="261"/>
      <c r="E12" s="261"/>
      <c r="F12" s="261"/>
      <c r="G12" s="261"/>
      <c r="H12" s="262"/>
      <c r="I12" s="262"/>
      <c r="J12" s="262"/>
      <c r="K12" s="262"/>
      <c r="L12" s="77"/>
      <c r="M12" s="5"/>
      <c r="N12" s="5"/>
    </row>
    <row r="13" spans="1:49" s="41" customFormat="1" ht="5.45" customHeight="1" x14ac:dyDescent="0.25">
      <c r="B13" s="77"/>
      <c r="C13" s="14"/>
      <c r="D13" s="48"/>
      <c r="E13" s="48"/>
      <c r="F13" s="48"/>
      <c r="G13" s="48"/>
      <c r="H13" s="5"/>
      <c r="I13" s="5"/>
      <c r="J13" s="5"/>
      <c r="K13" s="5"/>
      <c r="L13" s="77"/>
      <c r="M13" s="5"/>
      <c r="N13" s="5"/>
    </row>
    <row r="14" spans="1:49" s="76" customFormat="1" ht="31.9" customHeight="1" x14ac:dyDescent="0.25">
      <c r="B14" s="145" t="s">
        <v>104</v>
      </c>
      <c r="C14" s="146"/>
      <c r="D14" s="146"/>
      <c r="F14" s="77"/>
      <c r="G14" s="77"/>
      <c r="H14" s="77"/>
      <c r="I14" s="77"/>
      <c r="J14" s="77"/>
      <c r="K14" s="77"/>
      <c r="L14" s="77"/>
      <c r="M14" s="77"/>
      <c r="N14" s="77"/>
    </row>
    <row r="15" spans="1:49" s="76" customFormat="1" ht="5.45" customHeight="1" x14ac:dyDescent="0.25">
      <c r="B15" s="77"/>
      <c r="C15" s="92"/>
      <c r="D15" s="93"/>
      <c r="E15" s="77"/>
      <c r="F15" s="77"/>
      <c r="G15" s="77"/>
      <c r="H15" s="77"/>
      <c r="I15" s="77"/>
      <c r="J15" s="77"/>
      <c r="K15" s="77"/>
      <c r="L15" s="77"/>
      <c r="M15" s="77"/>
      <c r="N15" s="77"/>
    </row>
    <row r="16" spans="1:49" s="50" customFormat="1" ht="114.75" customHeight="1" x14ac:dyDescent="0.25">
      <c r="B16" s="91"/>
      <c r="C16" s="12" t="str">
        <f>CONCATENATE("List all ",D6," CCS Direct Service Positions")</f>
        <v>List all  CCS Direct Service Positions</v>
      </c>
      <c r="D16" s="12" t="s">
        <v>59</v>
      </c>
      <c r="E16" s="11" t="s">
        <v>56</v>
      </c>
      <c r="F16" s="12" t="s">
        <v>58</v>
      </c>
      <c r="G16" s="12" t="s">
        <v>12</v>
      </c>
      <c r="H16" s="12" t="s">
        <v>200</v>
      </c>
      <c r="I16" s="12" t="s">
        <v>201</v>
      </c>
      <c r="J16" s="12" t="s">
        <v>60</v>
      </c>
      <c r="K16" s="12" t="s">
        <v>112</v>
      </c>
      <c r="L16" s="12" t="s">
        <v>54</v>
      </c>
      <c r="M16" s="117" t="s">
        <v>131</v>
      </c>
      <c r="N16" s="185" t="s">
        <v>101</v>
      </c>
      <c r="P16" s="88" t="s">
        <v>16</v>
      </c>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row>
    <row r="17" spans="1:49" ht="18" customHeight="1" x14ac:dyDescent="0.25">
      <c r="B17" s="77"/>
      <c r="C17" s="10"/>
      <c r="D17" s="16"/>
      <c r="E17" s="9"/>
      <c r="F17" s="3" t="str">
        <f>IF(C17&gt;0,E17*52,"")</f>
        <v/>
      </c>
      <c r="G17" s="18" t="str">
        <f>IF(C17&gt;0,D17*E17*52,"")</f>
        <v/>
      </c>
      <c r="H17" s="16"/>
      <c r="I17" s="16"/>
      <c r="J17" s="9"/>
      <c r="K17" s="3" t="str">
        <f t="shared" ref="K17:K30" si="0">IF(C17&gt;0,J17*52,"")</f>
        <v/>
      </c>
      <c r="L17" s="18" t="str">
        <f>IF(C17&gt;0,(G17+H17+I17)*P17,"")</f>
        <v/>
      </c>
      <c r="M17"/>
      <c r="N17" s="184" t="s">
        <v>144</v>
      </c>
      <c r="P17" s="89" t="e">
        <f t="shared" ref="P17:P30" si="1">IF(K17=0,"",K17/F17)</f>
        <v>#VALUE!</v>
      </c>
      <c r="AW17" s="41"/>
    </row>
    <row r="18" spans="1:49" ht="18" customHeight="1" x14ac:dyDescent="0.25">
      <c r="B18" s="77"/>
      <c r="C18" s="10"/>
      <c r="D18" s="16"/>
      <c r="E18" s="9"/>
      <c r="F18" s="3" t="str">
        <f t="shared" ref="F18:F30" si="2">IF(C18&gt;0,E18*52,"")</f>
        <v/>
      </c>
      <c r="G18" s="18" t="str">
        <f t="shared" ref="G18:G30" si="3">IF(C18&gt;0,D18*E18*52,"")</f>
        <v/>
      </c>
      <c r="H18" s="16"/>
      <c r="I18" s="16"/>
      <c r="J18" s="9"/>
      <c r="K18" s="3" t="str">
        <f t="shared" si="0"/>
        <v/>
      </c>
      <c r="L18" s="18" t="str">
        <f t="shared" ref="L18:L30" si="4">IF(C18&gt;0,(G18+H18+I18)*P18,"")</f>
        <v/>
      </c>
      <c r="M18"/>
      <c r="N18" s="138"/>
      <c r="O18" s="5"/>
      <c r="P18" s="89" t="e">
        <f t="shared" si="1"/>
        <v>#VALUE!</v>
      </c>
      <c r="AW18" s="41"/>
    </row>
    <row r="19" spans="1:49" ht="18" customHeight="1" x14ac:dyDescent="0.25">
      <c r="B19" s="77"/>
      <c r="C19" s="10"/>
      <c r="D19" s="16"/>
      <c r="E19" s="9"/>
      <c r="F19" s="3" t="str">
        <f t="shared" si="2"/>
        <v/>
      </c>
      <c r="G19" s="18" t="str">
        <f t="shared" si="3"/>
        <v/>
      </c>
      <c r="H19" s="16"/>
      <c r="I19" s="16"/>
      <c r="J19" s="9"/>
      <c r="K19" s="3" t="str">
        <f t="shared" si="0"/>
        <v/>
      </c>
      <c r="L19" s="18" t="str">
        <f t="shared" si="4"/>
        <v/>
      </c>
      <c r="M19"/>
      <c r="N19" s="113"/>
      <c r="O19" s="5"/>
      <c r="P19" s="89" t="e">
        <f t="shared" si="1"/>
        <v>#VALUE!</v>
      </c>
      <c r="AW19" s="41"/>
    </row>
    <row r="20" spans="1:49" ht="18" customHeight="1" x14ac:dyDescent="0.25">
      <c r="B20" s="77"/>
      <c r="C20" s="10"/>
      <c r="D20" s="16"/>
      <c r="E20" s="9"/>
      <c r="F20" s="3" t="str">
        <f t="shared" si="2"/>
        <v/>
      </c>
      <c r="G20" s="18" t="str">
        <f t="shared" si="3"/>
        <v/>
      </c>
      <c r="H20" s="16"/>
      <c r="I20" s="16"/>
      <c r="J20" s="9"/>
      <c r="K20" s="3" t="str">
        <f t="shared" si="0"/>
        <v/>
      </c>
      <c r="L20" s="18" t="str">
        <f t="shared" si="4"/>
        <v/>
      </c>
      <c r="M20"/>
      <c r="N20" s="113"/>
      <c r="O20" s="5"/>
      <c r="P20" s="89" t="e">
        <f t="shared" si="1"/>
        <v>#VALUE!</v>
      </c>
      <c r="AW20" s="41"/>
    </row>
    <row r="21" spans="1:49" ht="18" customHeight="1" x14ac:dyDescent="0.25">
      <c r="B21" s="77"/>
      <c r="C21" s="10"/>
      <c r="D21" s="16"/>
      <c r="E21" s="9"/>
      <c r="F21" s="3" t="str">
        <f t="shared" si="2"/>
        <v/>
      </c>
      <c r="G21" s="18" t="str">
        <f t="shared" si="3"/>
        <v/>
      </c>
      <c r="H21" s="16"/>
      <c r="I21" s="16"/>
      <c r="J21" s="9"/>
      <c r="K21" s="3" t="str">
        <f t="shared" si="0"/>
        <v/>
      </c>
      <c r="L21" s="18" t="str">
        <f t="shared" si="4"/>
        <v/>
      </c>
      <c r="M21"/>
      <c r="N21" s="113"/>
      <c r="O21" s="5"/>
      <c r="P21" s="89" t="e">
        <f t="shared" si="1"/>
        <v>#VALUE!</v>
      </c>
      <c r="AW21" s="41"/>
    </row>
    <row r="22" spans="1:49" ht="18" customHeight="1" x14ac:dyDescent="0.25">
      <c r="B22" s="77"/>
      <c r="C22" s="10"/>
      <c r="D22" s="16"/>
      <c r="E22" s="9"/>
      <c r="F22" s="3" t="str">
        <f t="shared" si="2"/>
        <v/>
      </c>
      <c r="G22" s="18" t="str">
        <f t="shared" si="3"/>
        <v/>
      </c>
      <c r="H22" s="16"/>
      <c r="I22" s="16"/>
      <c r="J22" s="9"/>
      <c r="K22" s="3" t="str">
        <f t="shared" si="0"/>
        <v/>
      </c>
      <c r="L22" s="18" t="str">
        <f t="shared" si="4"/>
        <v/>
      </c>
      <c r="M22"/>
      <c r="N22" s="113"/>
      <c r="O22" s="5"/>
      <c r="P22" s="89" t="e">
        <f t="shared" si="1"/>
        <v>#VALUE!</v>
      </c>
      <c r="AW22" s="41"/>
    </row>
    <row r="23" spans="1:49" ht="18" customHeight="1" x14ac:dyDescent="0.25">
      <c r="B23" s="77"/>
      <c r="C23" s="10"/>
      <c r="D23" s="16"/>
      <c r="E23" s="9"/>
      <c r="F23" s="3" t="str">
        <f t="shared" si="2"/>
        <v/>
      </c>
      <c r="G23" s="18" t="str">
        <f t="shared" si="3"/>
        <v/>
      </c>
      <c r="H23" s="16"/>
      <c r="I23" s="16"/>
      <c r="J23" s="9"/>
      <c r="K23" s="3" t="str">
        <f t="shared" si="0"/>
        <v/>
      </c>
      <c r="L23" s="18" t="str">
        <f t="shared" si="4"/>
        <v/>
      </c>
      <c r="M23"/>
      <c r="N23" s="113"/>
      <c r="O23" s="5"/>
      <c r="P23" s="89" t="e">
        <f t="shared" si="1"/>
        <v>#VALUE!</v>
      </c>
      <c r="AW23" s="41"/>
    </row>
    <row r="24" spans="1:49" ht="18" customHeight="1" x14ac:dyDescent="0.25">
      <c r="B24" s="77"/>
      <c r="C24" s="10"/>
      <c r="D24" s="16"/>
      <c r="E24" s="9"/>
      <c r="F24" s="3" t="str">
        <f t="shared" si="2"/>
        <v/>
      </c>
      <c r="G24" s="18" t="str">
        <f t="shared" si="3"/>
        <v/>
      </c>
      <c r="H24" s="16"/>
      <c r="I24" s="16"/>
      <c r="J24" s="9"/>
      <c r="K24" s="3" t="str">
        <f t="shared" si="0"/>
        <v/>
      </c>
      <c r="L24" s="18" t="str">
        <f t="shared" si="4"/>
        <v/>
      </c>
      <c r="M24"/>
      <c r="N24" s="113"/>
      <c r="O24" s="5"/>
      <c r="P24" s="89" t="e">
        <f t="shared" si="1"/>
        <v>#VALUE!</v>
      </c>
      <c r="AW24" s="41"/>
    </row>
    <row r="25" spans="1:49" ht="18" customHeight="1" x14ac:dyDescent="0.25">
      <c r="B25" s="77"/>
      <c r="C25" s="10"/>
      <c r="D25" s="16"/>
      <c r="E25" s="9"/>
      <c r="F25" s="3" t="str">
        <f t="shared" si="2"/>
        <v/>
      </c>
      <c r="G25" s="18" t="str">
        <f t="shared" si="3"/>
        <v/>
      </c>
      <c r="H25" s="16"/>
      <c r="I25" s="16"/>
      <c r="J25" s="9"/>
      <c r="K25" s="3" t="str">
        <f t="shared" si="0"/>
        <v/>
      </c>
      <c r="L25" s="18" t="str">
        <f t="shared" si="4"/>
        <v/>
      </c>
      <c r="M25"/>
      <c r="N25" s="113"/>
      <c r="O25" s="5"/>
      <c r="P25" s="89" t="e">
        <f t="shared" si="1"/>
        <v>#VALUE!</v>
      </c>
      <c r="AW25" s="41"/>
    </row>
    <row r="26" spans="1:49" ht="18" customHeight="1" x14ac:dyDescent="0.25">
      <c r="B26" s="77"/>
      <c r="C26" s="10"/>
      <c r="D26" s="16"/>
      <c r="E26" s="9"/>
      <c r="F26" s="3" t="str">
        <f t="shared" si="2"/>
        <v/>
      </c>
      <c r="G26" s="18" t="str">
        <f t="shared" si="3"/>
        <v/>
      </c>
      <c r="H26" s="16"/>
      <c r="I26" s="16"/>
      <c r="J26" s="9"/>
      <c r="K26" s="3" t="str">
        <f t="shared" si="0"/>
        <v/>
      </c>
      <c r="L26" s="18" t="str">
        <f t="shared" si="4"/>
        <v/>
      </c>
      <c r="M26"/>
      <c r="N26" s="113"/>
      <c r="O26" s="5"/>
      <c r="P26" s="89" t="e">
        <f t="shared" si="1"/>
        <v>#VALUE!</v>
      </c>
      <c r="AW26" s="41"/>
    </row>
    <row r="27" spans="1:49" ht="18" customHeight="1" x14ac:dyDescent="0.25">
      <c r="B27" s="77"/>
      <c r="C27" s="10"/>
      <c r="D27" s="16"/>
      <c r="E27" s="9"/>
      <c r="F27" s="3" t="str">
        <f t="shared" si="2"/>
        <v/>
      </c>
      <c r="G27" s="18" t="str">
        <f t="shared" si="3"/>
        <v/>
      </c>
      <c r="H27" s="16"/>
      <c r="I27" s="16"/>
      <c r="J27" s="9"/>
      <c r="K27" s="3" t="str">
        <f t="shared" si="0"/>
        <v/>
      </c>
      <c r="L27" s="18" t="str">
        <f t="shared" si="4"/>
        <v/>
      </c>
      <c r="M27"/>
      <c r="N27" s="113"/>
      <c r="O27" s="5"/>
      <c r="P27" s="89" t="e">
        <f t="shared" si="1"/>
        <v>#VALUE!</v>
      </c>
      <c r="AW27" s="41"/>
    </row>
    <row r="28" spans="1:49" ht="18" customHeight="1" x14ac:dyDescent="0.25">
      <c r="B28" s="77"/>
      <c r="C28" s="10"/>
      <c r="D28" s="16"/>
      <c r="E28" s="9"/>
      <c r="F28" s="3" t="str">
        <f t="shared" si="2"/>
        <v/>
      </c>
      <c r="G28" s="18" t="str">
        <f t="shared" si="3"/>
        <v/>
      </c>
      <c r="H28" s="16"/>
      <c r="I28" s="16"/>
      <c r="J28" s="9"/>
      <c r="K28" s="3" t="str">
        <f t="shared" si="0"/>
        <v/>
      </c>
      <c r="L28" s="18" t="str">
        <f t="shared" si="4"/>
        <v/>
      </c>
      <c r="M28"/>
      <c r="N28" s="113"/>
      <c r="O28" s="5"/>
      <c r="P28" s="89" t="e">
        <f t="shared" si="1"/>
        <v>#VALUE!</v>
      </c>
      <c r="AW28" s="41"/>
    </row>
    <row r="29" spans="1:49" ht="18" customHeight="1" x14ac:dyDescent="0.25">
      <c r="B29" s="77"/>
      <c r="C29" s="10"/>
      <c r="D29" s="16"/>
      <c r="E29" s="9"/>
      <c r="F29" s="3" t="str">
        <f t="shared" si="2"/>
        <v/>
      </c>
      <c r="G29" s="18" t="str">
        <f t="shared" si="3"/>
        <v/>
      </c>
      <c r="H29" s="16"/>
      <c r="I29" s="16"/>
      <c r="J29" s="9"/>
      <c r="K29" s="3" t="str">
        <f t="shared" si="0"/>
        <v/>
      </c>
      <c r="L29" s="18" t="str">
        <f t="shared" si="4"/>
        <v/>
      </c>
      <c r="N29" s="113"/>
      <c r="O29" s="5"/>
      <c r="P29" s="89" t="e">
        <f t="shared" si="1"/>
        <v>#VALUE!</v>
      </c>
      <c r="AW29" s="41"/>
    </row>
    <row r="30" spans="1:49" ht="18" customHeight="1" thickBot="1" x14ac:dyDescent="0.3">
      <c r="B30" s="77"/>
      <c r="C30" s="10"/>
      <c r="D30" s="16"/>
      <c r="E30" s="9"/>
      <c r="F30" s="3" t="str">
        <f t="shared" si="2"/>
        <v/>
      </c>
      <c r="G30" s="18" t="str">
        <f t="shared" si="3"/>
        <v/>
      </c>
      <c r="H30" s="16"/>
      <c r="I30" s="16"/>
      <c r="J30" s="9"/>
      <c r="K30" s="3" t="str">
        <f t="shared" si="0"/>
        <v/>
      </c>
      <c r="L30" s="18" t="str">
        <f t="shared" si="4"/>
        <v/>
      </c>
      <c r="O30" s="5"/>
      <c r="P30" s="89" t="e">
        <f t="shared" si="1"/>
        <v>#VALUE!</v>
      </c>
      <c r="AW30" s="41"/>
    </row>
    <row r="31" spans="1:49" ht="15.75" thickBot="1" x14ac:dyDescent="0.3">
      <c r="B31" s="77"/>
      <c r="C31" s="77"/>
      <c r="D31" s="95"/>
      <c r="E31" s="52">
        <f t="shared" ref="E31:K31" si="5">SUM(E17:E30)</f>
        <v>0</v>
      </c>
      <c r="F31" s="52">
        <f t="shared" si="5"/>
        <v>0</v>
      </c>
      <c r="G31" s="18">
        <f t="shared" si="5"/>
        <v>0</v>
      </c>
      <c r="H31" s="53">
        <f t="shared" si="5"/>
        <v>0</v>
      </c>
      <c r="I31" s="53">
        <f t="shared" si="5"/>
        <v>0</v>
      </c>
      <c r="J31" s="52">
        <f>SUM(J17:J30)</f>
        <v>0</v>
      </c>
      <c r="K31" s="52">
        <f t="shared" si="5"/>
        <v>0</v>
      </c>
      <c r="L31" s="54">
        <f>SUM(L17:L30)</f>
        <v>0</v>
      </c>
      <c r="O31" s="5"/>
      <c r="P31" s="90"/>
      <c r="AW31" s="41"/>
    </row>
    <row r="32" spans="1:49" s="41" customFormat="1" ht="10.9" customHeight="1" x14ac:dyDescent="0.25">
      <c r="A32" s="5"/>
      <c r="B32" s="77"/>
      <c r="C32" s="5"/>
      <c r="D32" s="5"/>
      <c r="E32" s="5"/>
      <c r="F32" s="5"/>
      <c r="G32" s="5"/>
      <c r="H32" s="5"/>
      <c r="I32" s="5"/>
      <c r="J32" s="5"/>
      <c r="K32" s="5"/>
      <c r="L32" s="5"/>
      <c r="M32" s="5"/>
      <c r="N32" s="5"/>
    </row>
    <row r="33" spans="1:12" s="41" customFormat="1" ht="18.600000000000001" customHeight="1" x14ac:dyDescent="0.25">
      <c r="A33" s="26"/>
      <c r="B33" s="255" t="s">
        <v>115</v>
      </c>
      <c r="C33" s="255"/>
      <c r="D33" s="255"/>
      <c r="E33" s="255"/>
      <c r="F33" s="255"/>
      <c r="G33" s="255"/>
      <c r="H33" s="255"/>
      <c r="I33" s="255"/>
      <c r="J33" s="255"/>
      <c r="K33" s="255"/>
      <c r="L33" s="255"/>
    </row>
    <row r="34" spans="1:12" s="41" customFormat="1" ht="22.15" customHeight="1" x14ac:dyDescent="0.25">
      <c r="A34" s="141"/>
      <c r="B34" s="76"/>
      <c r="C34" s="256" t="s">
        <v>69</v>
      </c>
      <c r="D34" s="256"/>
      <c r="E34" s="256"/>
      <c r="F34" s="256"/>
      <c r="G34" s="256"/>
      <c r="H34" s="256"/>
      <c r="I34" s="256"/>
      <c r="J34" s="256"/>
      <c r="K34" s="256"/>
      <c r="L34" s="27"/>
    </row>
    <row r="35" spans="1:12" s="41" customFormat="1" ht="22.15" customHeight="1" x14ac:dyDescent="0.25">
      <c r="A35" s="26"/>
      <c r="B35" s="76"/>
      <c r="C35" s="257" t="s">
        <v>64</v>
      </c>
      <c r="D35" s="257"/>
      <c r="E35" s="258" t="str">
        <f>D8</f>
        <v/>
      </c>
      <c r="F35" s="258"/>
      <c r="G35" s="258"/>
      <c r="H35" s="28"/>
      <c r="I35" s="28"/>
      <c r="J35" s="28"/>
      <c r="K35" s="29"/>
    </row>
    <row r="36" spans="1:12" s="41" customFormat="1" ht="64.150000000000006" customHeight="1" x14ac:dyDescent="0.25">
      <c r="A36" s="26"/>
      <c r="B36" s="76"/>
      <c r="C36" s="12" t="str">
        <f>CONCATENATE("List all ",D6," CCS Direct Service Positions")</f>
        <v>List all  CCS Direct Service Positions</v>
      </c>
      <c r="D36" s="111" t="s">
        <v>194</v>
      </c>
      <c r="E36" s="111" t="s">
        <v>107</v>
      </c>
      <c r="F36" s="111" t="s">
        <v>195</v>
      </c>
      <c r="G36" s="111" t="s">
        <v>110</v>
      </c>
      <c r="H36" s="111" t="s">
        <v>111</v>
      </c>
      <c r="I36" s="111" t="s">
        <v>196</v>
      </c>
      <c r="J36" s="111" t="s">
        <v>197</v>
      </c>
      <c r="K36" s="12" t="s">
        <v>14</v>
      </c>
    </row>
    <row r="37" spans="1:12" s="41" customFormat="1" ht="19.149999999999999" customHeight="1" x14ac:dyDescent="0.25">
      <c r="A37" s="26"/>
      <c r="B37" s="76"/>
      <c r="C37" s="30" t="str">
        <f t="shared" ref="C37:C50" si="6">IF(C17&gt;0,C17,"")</f>
        <v/>
      </c>
      <c r="D37" s="23"/>
      <c r="E37" s="96" t="str">
        <f t="shared" ref="E37:E50" si="7">IF(C17&gt;0,D37*(K17/F17),"")</f>
        <v/>
      </c>
      <c r="F37" s="23"/>
      <c r="G37" s="96" t="str">
        <f t="shared" ref="G37:G50" si="8">IF(C17&gt;0,F37*(K17/F17),"")</f>
        <v/>
      </c>
      <c r="H37" s="31" t="str">
        <f t="shared" ref="H37:H50" si="9">IF(C17&gt;0,30*(F17/8)/60/(2080/K17),"")</f>
        <v/>
      </c>
      <c r="I37" s="23"/>
      <c r="J37" s="23"/>
      <c r="K37" s="32" t="str">
        <f t="shared" ref="K37:K50" si="10">IF(C17&gt;0,(K17-E37-G37-H37-I37-J37)/K17,"")</f>
        <v/>
      </c>
    </row>
    <row r="38" spans="1:12" s="41" customFormat="1" ht="19.149999999999999" customHeight="1" x14ac:dyDescent="0.25">
      <c r="A38" s="26"/>
      <c r="B38" s="76"/>
      <c r="C38" s="30" t="str">
        <f t="shared" si="6"/>
        <v/>
      </c>
      <c r="D38" s="23"/>
      <c r="E38" s="96" t="str">
        <f t="shared" si="7"/>
        <v/>
      </c>
      <c r="F38" s="23"/>
      <c r="G38" s="96" t="str">
        <f t="shared" si="8"/>
        <v/>
      </c>
      <c r="H38" s="31" t="str">
        <f t="shared" si="9"/>
        <v/>
      </c>
      <c r="I38" s="23"/>
      <c r="J38" s="23"/>
      <c r="K38" s="32" t="str">
        <f t="shared" si="10"/>
        <v/>
      </c>
    </row>
    <row r="39" spans="1:12" s="41" customFormat="1" ht="19.149999999999999" customHeight="1" x14ac:dyDescent="0.25">
      <c r="A39" s="26"/>
      <c r="B39" s="76"/>
      <c r="C39" s="30" t="str">
        <f t="shared" si="6"/>
        <v/>
      </c>
      <c r="D39" s="23"/>
      <c r="E39" s="96" t="str">
        <f t="shared" si="7"/>
        <v/>
      </c>
      <c r="F39" s="23"/>
      <c r="G39" s="96" t="str">
        <f t="shared" si="8"/>
        <v/>
      </c>
      <c r="H39" s="31" t="str">
        <f t="shared" si="9"/>
        <v/>
      </c>
      <c r="I39" s="23"/>
      <c r="J39" s="23"/>
      <c r="K39" s="32" t="str">
        <f t="shared" si="10"/>
        <v/>
      </c>
    </row>
    <row r="40" spans="1:12" s="41" customFormat="1" ht="19.149999999999999" customHeight="1" x14ac:dyDescent="0.25">
      <c r="A40" s="26"/>
      <c r="B40" s="76"/>
      <c r="C40" s="30" t="str">
        <f t="shared" si="6"/>
        <v/>
      </c>
      <c r="D40" s="23"/>
      <c r="E40" s="96" t="str">
        <f t="shared" si="7"/>
        <v/>
      </c>
      <c r="F40" s="23"/>
      <c r="G40" s="96" t="str">
        <f t="shared" si="8"/>
        <v/>
      </c>
      <c r="H40" s="31" t="str">
        <f t="shared" si="9"/>
        <v/>
      </c>
      <c r="I40" s="23"/>
      <c r="J40" s="23"/>
      <c r="K40" s="32" t="str">
        <f t="shared" si="10"/>
        <v/>
      </c>
    </row>
    <row r="41" spans="1:12" s="41" customFormat="1" ht="19.149999999999999" customHeight="1" x14ac:dyDescent="0.25">
      <c r="A41" s="26"/>
      <c r="B41" s="76"/>
      <c r="C41" s="30" t="str">
        <f t="shared" si="6"/>
        <v/>
      </c>
      <c r="D41" s="23"/>
      <c r="E41" s="96" t="str">
        <f t="shared" si="7"/>
        <v/>
      </c>
      <c r="F41" s="23"/>
      <c r="G41" s="96" t="str">
        <f t="shared" si="8"/>
        <v/>
      </c>
      <c r="H41" s="31" t="str">
        <f t="shared" si="9"/>
        <v/>
      </c>
      <c r="I41" s="23"/>
      <c r="J41" s="23"/>
      <c r="K41" s="32" t="str">
        <f t="shared" si="10"/>
        <v/>
      </c>
    </row>
    <row r="42" spans="1:12" s="41" customFormat="1" ht="19.149999999999999" customHeight="1" x14ac:dyDescent="0.25">
      <c r="A42" s="26"/>
      <c r="B42" s="76"/>
      <c r="C42" s="30" t="str">
        <f t="shared" si="6"/>
        <v/>
      </c>
      <c r="D42" s="23"/>
      <c r="E42" s="96" t="str">
        <f t="shared" si="7"/>
        <v/>
      </c>
      <c r="F42" s="23"/>
      <c r="G42" s="96" t="str">
        <f t="shared" si="8"/>
        <v/>
      </c>
      <c r="H42" s="31" t="str">
        <f t="shared" si="9"/>
        <v/>
      </c>
      <c r="I42" s="23"/>
      <c r="J42" s="23"/>
      <c r="K42" s="32" t="str">
        <f t="shared" si="10"/>
        <v/>
      </c>
    </row>
    <row r="43" spans="1:12" s="41" customFormat="1" ht="19.149999999999999" customHeight="1" x14ac:dyDescent="0.25">
      <c r="A43" s="26"/>
      <c r="B43" s="76"/>
      <c r="C43" s="30" t="str">
        <f t="shared" si="6"/>
        <v/>
      </c>
      <c r="D43" s="23"/>
      <c r="E43" s="96" t="str">
        <f t="shared" si="7"/>
        <v/>
      </c>
      <c r="F43" s="23"/>
      <c r="G43" s="96" t="str">
        <f t="shared" si="8"/>
        <v/>
      </c>
      <c r="H43" s="31" t="str">
        <f t="shared" si="9"/>
        <v/>
      </c>
      <c r="I43" s="23"/>
      <c r="J43" s="23"/>
      <c r="K43" s="32" t="str">
        <f t="shared" si="10"/>
        <v/>
      </c>
    </row>
    <row r="44" spans="1:12" s="41" customFormat="1" ht="19.149999999999999" customHeight="1" x14ac:dyDescent="0.25">
      <c r="A44" s="26"/>
      <c r="B44" s="76"/>
      <c r="C44" s="30" t="str">
        <f t="shared" si="6"/>
        <v/>
      </c>
      <c r="D44" s="23"/>
      <c r="E44" s="96" t="str">
        <f t="shared" si="7"/>
        <v/>
      </c>
      <c r="F44" s="23"/>
      <c r="G44" s="96" t="str">
        <f t="shared" si="8"/>
        <v/>
      </c>
      <c r="H44" s="31" t="str">
        <f t="shared" si="9"/>
        <v/>
      </c>
      <c r="I44" s="23"/>
      <c r="J44" s="23"/>
      <c r="K44" s="32" t="str">
        <f t="shared" si="10"/>
        <v/>
      </c>
    </row>
    <row r="45" spans="1:12" s="41" customFormat="1" ht="19.149999999999999" customHeight="1" x14ac:dyDescent="0.25">
      <c r="A45" s="26"/>
      <c r="B45" s="76"/>
      <c r="C45" s="30" t="str">
        <f t="shared" si="6"/>
        <v/>
      </c>
      <c r="D45" s="23"/>
      <c r="E45" s="96" t="str">
        <f t="shared" si="7"/>
        <v/>
      </c>
      <c r="F45" s="23"/>
      <c r="G45" s="96" t="str">
        <f t="shared" si="8"/>
        <v/>
      </c>
      <c r="H45" s="31" t="str">
        <f t="shared" si="9"/>
        <v/>
      </c>
      <c r="I45" s="23"/>
      <c r="J45" s="23"/>
      <c r="K45" s="32" t="str">
        <f t="shared" si="10"/>
        <v/>
      </c>
    </row>
    <row r="46" spans="1:12" s="41" customFormat="1" ht="19.149999999999999" customHeight="1" x14ac:dyDescent="0.25">
      <c r="A46" s="26"/>
      <c r="B46" s="76"/>
      <c r="C46" s="30" t="str">
        <f t="shared" si="6"/>
        <v/>
      </c>
      <c r="D46" s="23"/>
      <c r="E46" s="96" t="str">
        <f t="shared" si="7"/>
        <v/>
      </c>
      <c r="F46" s="23"/>
      <c r="G46" s="96" t="str">
        <f t="shared" si="8"/>
        <v/>
      </c>
      <c r="H46" s="31" t="str">
        <f t="shared" si="9"/>
        <v/>
      </c>
      <c r="I46" s="23"/>
      <c r="J46" s="23"/>
      <c r="K46" s="32" t="str">
        <f t="shared" si="10"/>
        <v/>
      </c>
    </row>
    <row r="47" spans="1:12" s="41" customFormat="1" ht="19.149999999999999" customHeight="1" x14ac:dyDescent="0.25">
      <c r="A47" s="26"/>
      <c r="B47" s="76"/>
      <c r="C47" s="30" t="str">
        <f t="shared" si="6"/>
        <v/>
      </c>
      <c r="D47" s="23"/>
      <c r="E47" s="96" t="str">
        <f t="shared" si="7"/>
        <v/>
      </c>
      <c r="F47" s="23"/>
      <c r="G47" s="96" t="str">
        <f t="shared" si="8"/>
        <v/>
      </c>
      <c r="H47" s="31" t="str">
        <f t="shared" si="9"/>
        <v/>
      </c>
      <c r="I47" s="23"/>
      <c r="J47" s="23"/>
      <c r="K47" s="32" t="str">
        <f t="shared" si="10"/>
        <v/>
      </c>
    </row>
    <row r="48" spans="1:12" s="41" customFormat="1" ht="19.149999999999999" customHeight="1" x14ac:dyDescent="0.25">
      <c r="A48" s="37"/>
      <c r="B48" s="76"/>
      <c r="C48" s="30" t="str">
        <f t="shared" si="6"/>
        <v/>
      </c>
      <c r="D48" s="23"/>
      <c r="E48" s="96" t="str">
        <f t="shared" si="7"/>
        <v/>
      </c>
      <c r="F48" s="23"/>
      <c r="G48" s="96" t="str">
        <f t="shared" si="8"/>
        <v/>
      </c>
      <c r="H48" s="31" t="str">
        <f t="shared" si="9"/>
        <v/>
      </c>
      <c r="I48" s="23"/>
      <c r="J48" s="23"/>
      <c r="K48" s="32" t="str">
        <f t="shared" si="10"/>
        <v/>
      </c>
    </row>
    <row r="49" spans="1:14" s="41" customFormat="1" ht="19.149999999999999" customHeight="1" x14ac:dyDescent="0.25">
      <c r="A49" s="37"/>
      <c r="B49" s="76"/>
      <c r="C49" s="30" t="str">
        <f t="shared" si="6"/>
        <v/>
      </c>
      <c r="D49" s="23"/>
      <c r="E49" s="96" t="str">
        <f t="shared" si="7"/>
        <v/>
      </c>
      <c r="F49" s="23"/>
      <c r="G49" s="96" t="str">
        <f t="shared" si="8"/>
        <v/>
      </c>
      <c r="H49" s="31" t="str">
        <f t="shared" si="9"/>
        <v/>
      </c>
      <c r="I49" s="23"/>
      <c r="J49" s="23"/>
      <c r="K49" s="32" t="str">
        <f t="shared" si="10"/>
        <v/>
      </c>
    </row>
    <row r="50" spans="1:14" s="41" customFormat="1" ht="19.149999999999999" customHeight="1" x14ac:dyDescent="0.25">
      <c r="A50" s="37"/>
      <c r="B50" s="76"/>
      <c r="C50" s="30" t="str">
        <f t="shared" si="6"/>
        <v/>
      </c>
      <c r="D50" s="23"/>
      <c r="E50" s="96" t="str">
        <f t="shared" si="7"/>
        <v/>
      </c>
      <c r="F50" s="23"/>
      <c r="G50" s="96" t="str">
        <f t="shared" si="8"/>
        <v/>
      </c>
      <c r="H50" s="31" t="str">
        <f t="shared" si="9"/>
        <v/>
      </c>
      <c r="I50" s="23"/>
      <c r="J50" s="23"/>
      <c r="K50" s="32" t="str">
        <f t="shared" si="10"/>
        <v/>
      </c>
    </row>
    <row r="51" spans="1:14" s="41" customFormat="1" ht="19.149999999999999" customHeight="1" x14ac:dyDescent="0.25">
      <c r="A51" s="37"/>
      <c r="B51" s="94"/>
      <c r="C51" s="33"/>
      <c r="D51" s="3">
        <f>SUM(D37:D50)</f>
        <v>0</v>
      </c>
      <c r="E51" s="52">
        <f>SUM(E37:E50)</f>
        <v>0</v>
      </c>
      <c r="F51" s="3">
        <f t="shared" ref="F51:J51" si="11">SUM(F37:F50)</f>
        <v>0</v>
      </c>
      <c r="G51" s="52">
        <f t="shared" si="11"/>
        <v>0</v>
      </c>
      <c r="H51" s="3">
        <f t="shared" si="11"/>
        <v>0</v>
      </c>
      <c r="I51" s="3">
        <f t="shared" si="11"/>
        <v>0</v>
      </c>
      <c r="J51" s="3">
        <f t="shared" si="11"/>
        <v>0</v>
      </c>
      <c r="K51" s="34" t="str">
        <f>IF(C17&gt;0,AVERAGE(K37:K50),"")</f>
        <v/>
      </c>
    </row>
    <row r="52" spans="1:14" s="41" customFormat="1" ht="17.45" customHeight="1" x14ac:dyDescent="0.3">
      <c r="A52" s="5"/>
      <c r="B52" s="77"/>
      <c r="C52" s="35"/>
      <c r="D52" s="35"/>
      <c r="E52" s="25"/>
      <c r="F52" s="25"/>
      <c r="G52" s="25"/>
      <c r="H52" s="25"/>
      <c r="I52" s="25"/>
      <c r="J52" s="25"/>
      <c r="K52" s="25"/>
    </row>
    <row r="53" spans="1:14" s="41" customFormat="1" ht="17.45" customHeight="1" x14ac:dyDescent="0.25">
      <c r="B53" s="76"/>
      <c r="D53" s="85"/>
      <c r="E53" s="85"/>
      <c r="F53" s="85"/>
      <c r="G53" s="85"/>
      <c r="H53" s="85"/>
      <c r="I53" s="85"/>
      <c r="J53" s="85"/>
      <c r="K53" s="85" t="s">
        <v>66</v>
      </c>
      <c r="L53" s="36" t="str">
        <f>IF(C17&gt;0,1-K51,"")</f>
        <v/>
      </c>
    </row>
    <row r="54" spans="1:14" s="41" customFormat="1" ht="17.45" customHeight="1" x14ac:dyDescent="0.25">
      <c r="B54" s="76"/>
      <c r="D54" s="85"/>
      <c r="E54" s="85"/>
      <c r="F54" s="85"/>
      <c r="G54" s="85"/>
      <c r="H54" s="85"/>
      <c r="I54" s="85"/>
      <c r="J54" s="85"/>
      <c r="K54" s="85" t="s">
        <v>63</v>
      </c>
      <c r="L54" s="97" t="str">
        <f>IF(C17&gt;0,K51*K31,"")</f>
        <v/>
      </c>
    </row>
    <row r="55" spans="1:14" s="41" customFormat="1" ht="10.9" customHeight="1" thickBot="1" x14ac:dyDescent="0.3">
      <c r="B55" s="76"/>
      <c r="N55" s="5"/>
    </row>
    <row r="56" spans="1:14" s="41" customFormat="1" ht="28.9" customHeight="1" thickBot="1" x14ac:dyDescent="0.3">
      <c r="B56" s="77"/>
      <c r="C56" s="70"/>
      <c r="D56" s="87"/>
      <c r="E56" s="98" t="s">
        <v>71</v>
      </c>
      <c r="F56" s="99" t="str">
        <f>IF(L31&lt;&gt;0,L31+'Program and Overhead Costs'!I59,"")</f>
        <v/>
      </c>
      <c r="G56" s="259" t="s">
        <v>157</v>
      </c>
      <c r="H56" s="260"/>
      <c r="I56" s="260"/>
      <c r="J56" s="260"/>
      <c r="K56" s="260"/>
      <c r="L56" s="59"/>
      <c r="M56" s="5"/>
      <c r="N56" s="5"/>
    </row>
    <row r="57" spans="1:14" s="41" customFormat="1" ht="6.6" customHeight="1" thickBot="1" x14ac:dyDescent="0.3">
      <c r="B57" s="77"/>
      <c r="C57" s="78"/>
      <c r="D57" s="78"/>
      <c r="E57" s="79"/>
      <c r="F57" s="59"/>
      <c r="G57" s="59"/>
      <c r="H57" s="59"/>
      <c r="I57" s="59"/>
      <c r="J57" s="59"/>
      <c r="K57" s="59"/>
      <c r="L57" s="59"/>
      <c r="N57" s="5"/>
    </row>
    <row r="58" spans="1:14" s="41" customFormat="1" ht="34.9" customHeight="1" thickBot="1" x14ac:dyDescent="0.3">
      <c r="B58" s="77"/>
      <c r="C58" s="251" t="str">
        <f>CONCATENATE("HOURLY RATE FOR PROGRAM BILLABLE TIME* for ",CHAR(10),D6," staff:")</f>
        <v>HOURLY RATE FOR PROGRAM BILLABLE TIME* for 
 staff:</v>
      </c>
      <c r="D58" s="251"/>
      <c r="E58" s="251"/>
      <c r="F58" s="22" t="str">
        <f>IF(C17&gt;0,F56/L54,"")</f>
        <v/>
      </c>
      <c r="G58" s="253" t="s">
        <v>72</v>
      </c>
      <c r="H58" s="254"/>
      <c r="I58" s="254"/>
      <c r="J58" s="254"/>
      <c r="K58" s="254"/>
      <c r="L58" s="254"/>
      <c r="M58" s="117" t="s">
        <v>131</v>
      </c>
      <c r="N58" s="185" t="s">
        <v>101</v>
      </c>
    </row>
    <row r="59" spans="1:14" s="41" customFormat="1" ht="15.6" customHeight="1" x14ac:dyDescent="0.25">
      <c r="B59" s="77"/>
      <c r="C59" s="250" t="s">
        <v>198</v>
      </c>
      <c r="D59" s="250"/>
      <c r="E59" s="250"/>
      <c r="F59" s="250"/>
      <c r="G59" s="250"/>
      <c r="H59" s="250"/>
      <c r="I59" s="250"/>
      <c r="J59" s="250"/>
      <c r="K59" s="250"/>
      <c r="L59" s="250"/>
      <c r="M59"/>
      <c r="N59" s="184" t="s">
        <v>144</v>
      </c>
    </row>
    <row r="60" spans="1:14" s="41" customFormat="1" x14ac:dyDescent="0.25">
      <c r="B60" s="76"/>
    </row>
    <row r="61" spans="1:14" s="41" customFormat="1" x14ac:dyDescent="0.25">
      <c r="B61" s="76"/>
    </row>
    <row r="62" spans="1:14" s="41" customFormat="1" x14ac:dyDescent="0.25">
      <c r="B62" s="76"/>
    </row>
    <row r="63" spans="1:14" s="41" customFormat="1" x14ac:dyDescent="0.25">
      <c r="B63" s="76"/>
    </row>
    <row r="64" spans="1:14" s="41" customFormat="1" x14ac:dyDescent="0.25">
      <c r="B64" s="76"/>
    </row>
    <row r="65" spans="2:2" s="41" customFormat="1" x14ac:dyDescent="0.25">
      <c r="B65" s="76"/>
    </row>
    <row r="66" spans="2:2" s="41" customFormat="1" x14ac:dyDescent="0.25">
      <c r="B66" s="76"/>
    </row>
    <row r="67" spans="2:2" s="41" customFormat="1" x14ac:dyDescent="0.25">
      <c r="B67" s="76"/>
    </row>
    <row r="68" spans="2:2" s="41" customFormat="1" x14ac:dyDescent="0.25">
      <c r="B68" s="76"/>
    </row>
    <row r="69" spans="2:2" s="41" customFormat="1" x14ac:dyDescent="0.25">
      <c r="B69" s="76"/>
    </row>
    <row r="70" spans="2:2" s="41" customFormat="1" x14ac:dyDescent="0.25">
      <c r="B70" s="76"/>
    </row>
    <row r="71" spans="2:2" s="41" customFormat="1" x14ac:dyDescent="0.25">
      <c r="B71" s="76"/>
    </row>
    <row r="72" spans="2:2" s="41" customFormat="1" x14ac:dyDescent="0.25">
      <c r="B72" s="76"/>
    </row>
    <row r="73" spans="2:2" s="41" customFormat="1" x14ac:dyDescent="0.25">
      <c r="B73" s="76"/>
    </row>
    <row r="74" spans="2:2" s="41" customFormat="1" x14ac:dyDescent="0.25">
      <c r="B74" s="76"/>
    </row>
    <row r="75" spans="2:2" s="41" customFormat="1" x14ac:dyDescent="0.25">
      <c r="B75" s="76"/>
    </row>
    <row r="76" spans="2:2" s="41" customFormat="1" x14ac:dyDescent="0.25">
      <c r="B76" s="76"/>
    </row>
    <row r="77" spans="2:2" s="41" customFormat="1" x14ac:dyDescent="0.25">
      <c r="B77" s="76"/>
    </row>
    <row r="78" spans="2:2" s="41" customFormat="1" x14ac:dyDescent="0.25">
      <c r="B78" s="76"/>
    </row>
    <row r="79" spans="2:2" s="41" customFormat="1" x14ac:dyDescent="0.25">
      <c r="B79" s="76"/>
    </row>
    <row r="80" spans="2:2" s="41" customFormat="1" x14ac:dyDescent="0.25">
      <c r="B80" s="76"/>
    </row>
    <row r="81" spans="2:2" s="41" customFormat="1" x14ac:dyDescent="0.25">
      <c r="B81" s="76"/>
    </row>
    <row r="82" spans="2:2" s="41" customFormat="1" x14ac:dyDescent="0.25">
      <c r="B82" s="76"/>
    </row>
    <row r="83" spans="2:2" s="41" customFormat="1" x14ac:dyDescent="0.25">
      <c r="B83" s="76"/>
    </row>
    <row r="84" spans="2:2" s="41" customFormat="1" x14ac:dyDescent="0.25">
      <c r="B84" s="76"/>
    </row>
    <row r="85" spans="2:2" s="41" customFormat="1" x14ac:dyDescent="0.25">
      <c r="B85" s="76"/>
    </row>
    <row r="86" spans="2:2" s="41" customFormat="1" x14ac:dyDescent="0.25">
      <c r="B86" s="76"/>
    </row>
    <row r="87" spans="2:2" s="41" customFormat="1" x14ac:dyDescent="0.25">
      <c r="B87" s="76"/>
    </row>
    <row r="88" spans="2:2" s="41" customFormat="1" x14ac:dyDescent="0.25">
      <c r="B88" s="76"/>
    </row>
    <row r="89" spans="2:2" s="41" customFormat="1" x14ac:dyDescent="0.25">
      <c r="B89" s="76"/>
    </row>
    <row r="90" spans="2:2" s="41" customFormat="1" x14ac:dyDescent="0.25">
      <c r="B90" s="76"/>
    </row>
    <row r="91" spans="2:2" s="41" customFormat="1" x14ac:dyDescent="0.25">
      <c r="B91" s="76"/>
    </row>
    <row r="92" spans="2:2" s="41" customFormat="1" x14ac:dyDescent="0.25">
      <c r="B92" s="76"/>
    </row>
    <row r="93" spans="2:2" s="41" customFormat="1" x14ac:dyDescent="0.25">
      <c r="B93" s="76"/>
    </row>
    <row r="94" spans="2:2" s="41" customFormat="1" x14ac:dyDescent="0.25">
      <c r="B94" s="76"/>
    </row>
    <row r="95" spans="2:2" s="41" customFormat="1" x14ac:dyDescent="0.25">
      <c r="B95" s="76"/>
    </row>
    <row r="96" spans="2:2" s="41" customFormat="1" x14ac:dyDescent="0.25">
      <c r="B96" s="76"/>
    </row>
  </sheetData>
  <sheetProtection algorithmName="SHA-512" hashValue="/c2k/boS/51QQ7b0HDyWMj7JMU2l/348RzPzMILfeq4kl6QDvkU0rDPomYz1dbp1fM+sMe04c2W20JNq0EHxAw==" saltValue="qV0/AVkaWUHTjTBlAk01kg==" spinCount="100000" sheet="1" selectLockedCells="1"/>
  <mergeCells count="14">
    <mergeCell ref="D12:K12"/>
    <mergeCell ref="B3:L3"/>
    <mergeCell ref="D6:H6"/>
    <mergeCell ref="D8:E8"/>
    <mergeCell ref="D9:J9"/>
    <mergeCell ref="D10:G10"/>
    <mergeCell ref="C59:L59"/>
    <mergeCell ref="C58:E58"/>
    <mergeCell ref="G58:L58"/>
    <mergeCell ref="B33:L33"/>
    <mergeCell ref="C34:K34"/>
    <mergeCell ref="C35:D35"/>
    <mergeCell ref="E35:G35"/>
    <mergeCell ref="G56:K56"/>
  </mergeCells>
  <hyperlinks>
    <hyperlink ref="C12" location="'Service Array'!A1" display="Service Array Item(s):" xr:uid="{F5B01638-B6BF-4275-89BF-5BA3B3C3461A}"/>
    <hyperlink ref="B33:L33" location="Productivity!A1" display="PART 2:  STAFF PRODUCTIVITY " xr:uid="{CB2C0DA1-F35E-4CF8-A22F-0DB0C87E6591}"/>
    <hyperlink ref="E36" location="Productivity!A1" display="Holiday Hours Allocable to CCS" xr:uid="{6696ED4B-10AB-46D5-B971-90983B992C91}"/>
    <hyperlink ref="G36" location="Productivity!A1" display="PTO Hours Allocable to CCS" xr:uid="{E5B6E19E-EC1D-42D0-AF56-871779CD873B}"/>
    <hyperlink ref="H36" location="Productivity!A1" display="Break Hours Allocable to CCS" xr:uid="{BB43AF0F-FF6C-4B88-8A8C-D6483FED9DD1}"/>
    <hyperlink ref="I36" location="Productivity!A1" display=" Necessary but Non-Billable CCS-Related Meeting Hours" xr:uid="{26AF7FE6-21BF-49DB-8CA3-415F54617308}"/>
    <hyperlink ref="J36" location="Productivity!A1" display="CCS Orientation and Training Hours" xr:uid="{483D2DDF-66E9-4245-9E19-73FD00B1E6F8}"/>
    <hyperlink ref="F36" location="Productivity!A1" display="PTO Hours" xr:uid="{969EC309-FE92-4EE6-9C93-B462F2D62D52}"/>
    <hyperlink ref="D36" location="Productivity!A1" display="Holiday Hours" xr:uid="{514B974E-23E8-4B81-9FC4-2F85550FF190}"/>
    <hyperlink ref="N16" location="Instructions!A1" display="Instructions" xr:uid="{5FB42ADE-20EB-44C5-B14C-180828B36342}"/>
    <hyperlink ref="N17" location="'Program and Overhead Costs'!A1" display="Program and Overhead Costs" xr:uid="{77E0A787-FB6A-4CEA-A0CC-706016C98DB2}"/>
    <hyperlink ref="N58" location="Instructions!A1" display="Instructions" xr:uid="{A5D52AD7-B45F-42AD-A3E2-355864757285}"/>
    <hyperlink ref="N59" location="'Program and Overhead Costs'!A1" display="Program and Overhead Costs" xr:uid="{FE4870C1-225E-45E0-8EE7-4766BD8865E0}"/>
  </hyperlinks>
  <pageMargins left="0.25" right="0.2" top="0.25" bottom="0.25" header="0.3" footer="0.3"/>
  <pageSetup scale="4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1D48-48B0-4C08-A31D-967EF0246F6F}">
  <sheetPr>
    <tabColor theme="8" tint="0.79998168889431442"/>
    <pageSetUpPr fitToPage="1"/>
  </sheetPr>
  <dimension ref="A1:AX35"/>
  <sheetViews>
    <sheetView showGridLines="0" zoomScale="85" zoomScaleNormal="85" workbookViewId="0">
      <selection sqref="A1:K1"/>
    </sheetView>
  </sheetViews>
  <sheetFormatPr defaultColWidth="8.85546875" defaultRowHeight="15" x14ac:dyDescent="0.25"/>
  <cols>
    <col min="1" max="1" width="9.7109375" style="125" customWidth="1"/>
    <col min="2" max="2" width="5.28515625" style="125" customWidth="1"/>
    <col min="3" max="4" width="8.85546875" style="125"/>
    <col min="5" max="5" width="11.42578125" style="125" customWidth="1"/>
    <col min="6" max="7" width="8.85546875" style="125"/>
    <col min="8" max="8" width="6.140625" style="125" customWidth="1"/>
    <col min="9" max="9" width="13.5703125" style="125" customWidth="1"/>
    <col min="10" max="10" width="14" style="125" customWidth="1"/>
    <col min="11" max="11" width="12.42578125" style="125" hidden="1" customWidth="1"/>
    <col min="12" max="12" width="1.28515625" style="125" customWidth="1"/>
    <col min="13" max="16384" width="8.85546875" style="125"/>
  </cols>
  <sheetData>
    <row r="1" spans="1:50" s="38" customFormat="1" ht="27" customHeight="1" x14ac:dyDescent="0.25">
      <c r="A1" s="224" t="s">
        <v>74</v>
      </c>
      <c r="B1" s="224"/>
      <c r="C1" s="224"/>
      <c r="D1" s="224"/>
      <c r="E1" s="224"/>
      <c r="F1" s="224"/>
      <c r="G1" s="224"/>
      <c r="H1" s="224"/>
      <c r="I1" s="224"/>
      <c r="J1" s="224"/>
      <c r="K1" s="224"/>
      <c r="L1" s="140"/>
      <c r="M1" s="118"/>
      <c r="N1" s="140"/>
      <c r="O1" s="5"/>
      <c r="P1" s="5"/>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row>
    <row r="2" spans="1:50" s="108" customFormat="1" ht="27" customHeight="1" x14ac:dyDescent="0.25">
      <c r="A2" s="273" t="s">
        <v>81</v>
      </c>
      <c r="B2" s="273"/>
      <c r="C2" s="273"/>
      <c r="D2" s="273"/>
      <c r="E2" s="273"/>
      <c r="F2" s="273"/>
      <c r="G2" s="273"/>
      <c r="H2" s="273"/>
      <c r="I2" s="273"/>
      <c r="J2" s="273"/>
      <c r="K2" s="273"/>
      <c r="L2" s="105"/>
      <c r="M2" s="105"/>
      <c r="N2" s="105"/>
      <c r="O2" s="106"/>
      <c r="P2" s="106"/>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row>
    <row r="3" spans="1:50" s="38" customFormat="1" ht="11.45" customHeight="1" x14ac:dyDescent="0.25">
      <c r="A3" s="46"/>
      <c r="C3" s="140"/>
      <c r="D3" s="140"/>
      <c r="E3" s="140"/>
      <c r="F3" s="140"/>
      <c r="G3" s="140"/>
      <c r="H3" s="140"/>
      <c r="I3" s="140"/>
      <c r="J3" s="140"/>
      <c r="K3" s="140"/>
      <c r="L3" s="140"/>
      <c r="M3" s="140"/>
      <c r="N3" s="140"/>
      <c r="O3" s="41"/>
      <c r="P3" s="5"/>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row>
    <row r="4" spans="1:50" s="38" customFormat="1" ht="22.15" customHeight="1" x14ac:dyDescent="0.25">
      <c r="A4" s="46"/>
      <c r="C4" s="46"/>
      <c r="D4" s="100" t="s">
        <v>61</v>
      </c>
      <c r="E4" s="275" t="str">
        <f>IF('Program and Overhead Costs'!E7&lt;&gt;0,'Program and Overhead Costs'!E7,"")</f>
        <v/>
      </c>
      <c r="F4" s="275"/>
      <c r="G4" s="275"/>
      <c r="H4" s="7"/>
      <c r="I4" s="7"/>
      <c r="J4" s="7"/>
      <c r="K4" s="5"/>
      <c r="L4" s="5"/>
      <c r="M4" s="5"/>
      <c r="N4" s="5"/>
      <c r="O4" s="5"/>
      <c r="P4" s="5"/>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row>
    <row r="5" spans="1:50" s="38" customFormat="1" ht="18" customHeight="1" x14ac:dyDescent="0.25">
      <c r="A5" s="46"/>
      <c r="C5" s="46"/>
      <c r="D5" s="100"/>
      <c r="E5" s="276" t="s">
        <v>31</v>
      </c>
      <c r="F5" s="276"/>
      <c r="G5" s="276"/>
      <c r="H5" s="276"/>
      <c r="I5" s="276"/>
      <c r="J5" s="276"/>
      <c r="K5" s="276"/>
      <c r="L5" s="5"/>
      <c r="M5" s="5"/>
      <c r="N5" s="5"/>
      <c r="O5" s="5"/>
      <c r="P5" s="5"/>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row>
    <row r="6" spans="1:50" s="38" customFormat="1" ht="9" customHeight="1" x14ac:dyDescent="0.25">
      <c r="A6" s="46"/>
      <c r="C6" s="46"/>
      <c r="D6" s="100"/>
      <c r="E6" s="276"/>
      <c r="F6" s="276"/>
      <c r="G6" s="276"/>
      <c r="H6" s="276"/>
      <c r="I6" s="276"/>
      <c r="J6" s="276"/>
      <c r="K6" s="276"/>
      <c r="L6" s="5"/>
      <c r="M6" s="5"/>
      <c r="N6" s="5"/>
      <c r="O6" s="5"/>
      <c r="P6" s="5"/>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row>
    <row r="7" spans="1:50" s="38" customFormat="1" ht="22.15" customHeight="1" x14ac:dyDescent="0.25">
      <c r="A7" s="46"/>
      <c r="C7" s="46"/>
      <c r="D7" s="100" t="s">
        <v>17</v>
      </c>
      <c r="E7" s="279" t="str">
        <f>IF('Program and Overhead Costs'!E9&lt;&gt;0,'Program and Overhead Costs'!E9,"")</f>
        <v/>
      </c>
      <c r="F7" s="279"/>
      <c r="G7" s="279"/>
      <c r="H7" s="279"/>
      <c r="I7" s="279"/>
      <c r="J7" s="5"/>
      <c r="K7" s="5"/>
      <c r="L7" s="5"/>
      <c r="M7" s="5"/>
      <c r="N7" s="5"/>
      <c r="O7" s="5"/>
      <c r="P7" s="5"/>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row>
    <row r="8" spans="1:50" x14ac:dyDescent="0.25">
      <c r="A8" s="26"/>
      <c r="O8" s="26"/>
      <c r="P8" s="26"/>
      <c r="Q8" s="26"/>
      <c r="R8" s="26"/>
      <c r="S8" s="26"/>
    </row>
    <row r="9" spans="1:50" x14ac:dyDescent="0.25">
      <c r="O9" s="26"/>
      <c r="P9" s="26"/>
      <c r="Q9" s="26"/>
      <c r="R9" s="26"/>
      <c r="S9" s="26"/>
    </row>
    <row r="10" spans="1:50" ht="73.900000000000006" customHeight="1" x14ac:dyDescent="0.25">
      <c r="C10" s="280" t="s">
        <v>100</v>
      </c>
      <c r="D10" s="280"/>
      <c r="E10" s="280"/>
      <c r="F10" s="280"/>
      <c r="G10" s="280"/>
      <c r="H10" s="280"/>
      <c r="I10" s="149" t="s">
        <v>76</v>
      </c>
      <c r="J10" s="149" t="s">
        <v>77</v>
      </c>
      <c r="O10" s="26"/>
      <c r="P10" s="26"/>
      <c r="Q10" s="150"/>
      <c r="R10" s="26"/>
      <c r="S10" s="26"/>
    </row>
    <row r="11" spans="1:50" ht="22.15" customHeight="1" x14ac:dyDescent="0.25">
      <c r="C11" s="274" t="s">
        <v>18</v>
      </c>
      <c r="D11" s="274"/>
      <c r="E11" s="274"/>
      <c r="F11" s="274"/>
      <c r="G11" s="274"/>
      <c r="H11" s="274"/>
      <c r="I11" s="151" t="str">
        <f>MD!F58</f>
        <v/>
      </c>
      <c r="J11" s="151" t="str">
        <f>IF(I11&lt;&gt;"",I11*0.25,"")</f>
        <v/>
      </c>
      <c r="P11" s="26"/>
      <c r="Q11" s="150"/>
      <c r="R11" s="152"/>
      <c r="S11" s="26"/>
    </row>
    <row r="12" spans="1:50" ht="22.15" customHeight="1" x14ac:dyDescent="0.25">
      <c r="C12" s="274" t="s">
        <v>19</v>
      </c>
      <c r="D12" s="274"/>
      <c r="E12" s="274"/>
      <c r="F12" s="274"/>
      <c r="G12" s="274"/>
      <c r="H12" s="274"/>
      <c r="I12" s="153" t="str">
        <f>PhD!F58</f>
        <v/>
      </c>
      <c r="J12" s="151" t="str">
        <f t="shared" ref="J12:J22" si="0">IF(I12&lt;&gt;"",I12*0.25,"")</f>
        <v/>
      </c>
      <c r="P12" s="26"/>
      <c r="Q12" s="150"/>
      <c r="R12" s="26"/>
      <c r="S12" s="26"/>
    </row>
    <row r="13" spans="1:50" ht="22.15" customHeight="1" x14ac:dyDescent="0.25">
      <c r="C13" s="274" t="s">
        <v>20</v>
      </c>
      <c r="D13" s="274"/>
      <c r="E13" s="274"/>
      <c r="F13" s="274"/>
      <c r="G13" s="274"/>
      <c r="H13" s="274"/>
      <c r="I13" s="153" t="str">
        <f>BA!F58</f>
        <v/>
      </c>
      <c r="J13" s="151" t="str">
        <f t="shared" si="0"/>
        <v/>
      </c>
      <c r="P13" s="26"/>
      <c r="Q13" s="150"/>
      <c r="R13" s="152"/>
      <c r="S13" s="26"/>
    </row>
    <row r="14" spans="1:50" ht="22.15" customHeight="1" x14ac:dyDescent="0.25">
      <c r="C14" s="274" t="s">
        <v>21</v>
      </c>
      <c r="D14" s="274"/>
      <c r="E14" s="274"/>
      <c r="F14" s="274"/>
      <c r="G14" s="274"/>
      <c r="H14" s="274"/>
      <c r="I14" s="153" t="str">
        <f>MA!F58</f>
        <v/>
      </c>
      <c r="J14" s="151" t="str">
        <f t="shared" si="0"/>
        <v/>
      </c>
      <c r="P14" s="26"/>
      <c r="Q14" s="150"/>
      <c r="R14" s="26"/>
      <c r="S14" s="26"/>
    </row>
    <row r="15" spans="1:50" ht="22.15" customHeight="1" x14ac:dyDescent="0.25">
      <c r="C15" s="274" t="s">
        <v>22</v>
      </c>
      <c r="D15" s="274"/>
      <c r="E15" s="274"/>
      <c r="F15" s="274"/>
      <c r="G15" s="274"/>
      <c r="H15" s="274"/>
      <c r="I15" s="153" t="str">
        <f>'APNP-PS'!F58</f>
        <v/>
      </c>
      <c r="J15" s="151" t="str">
        <f t="shared" si="0"/>
        <v/>
      </c>
      <c r="P15" s="26"/>
      <c r="Q15" s="150"/>
      <c r="R15" s="152"/>
      <c r="S15" s="26"/>
    </row>
    <row r="16" spans="1:50" ht="22.15" customHeight="1" x14ac:dyDescent="0.25">
      <c r="C16" s="274" t="s">
        <v>23</v>
      </c>
      <c r="D16" s="274"/>
      <c r="E16" s="274"/>
      <c r="F16" s="274"/>
      <c r="G16" s="274"/>
      <c r="H16" s="274"/>
      <c r="I16" s="153" t="str">
        <f>'Reg Nurse'!F58</f>
        <v/>
      </c>
      <c r="J16" s="151" t="str">
        <f t="shared" si="0"/>
        <v/>
      </c>
      <c r="P16" s="26"/>
      <c r="Q16" s="150"/>
      <c r="R16" s="26"/>
      <c r="S16" s="26"/>
    </row>
    <row r="17" spans="1:19" ht="22.15" customHeight="1" x14ac:dyDescent="0.25">
      <c r="C17" s="274" t="s">
        <v>24</v>
      </c>
      <c r="D17" s="274"/>
      <c r="E17" s="274"/>
      <c r="F17" s="274"/>
      <c r="G17" s="274"/>
      <c r="H17" s="274"/>
      <c r="I17" s="153" t="str">
        <f>'Cert Peer Spec'!F58</f>
        <v/>
      </c>
      <c r="J17" s="151" t="str">
        <f t="shared" si="0"/>
        <v/>
      </c>
      <c r="P17" s="26"/>
      <c r="Q17" s="150"/>
      <c r="R17" s="152"/>
      <c r="S17" s="26"/>
    </row>
    <row r="18" spans="1:19" ht="22.15" customHeight="1" x14ac:dyDescent="0.25">
      <c r="C18" s="274" t="s">
        <v>25</v>
      </c>
      <c r="D18" s="274"/>
      <c r="E18" s="274"/>
      <c r="F18" s="274"/>
      <c r="G18" s="274"/>
      <c r="H18" s="274"/>
      <c r="I18" s="153" t="str">
        <f>'Rehab Worker'!F58</f>
        <v/>
      </c>
      <c r="J18" s="151" t="str">
        <f t="shared" si="0"/>
        <v/>
      </c>
      <c r="P18" s="26"/>
      <c r="Q18" s="26"/>
      <c r="R18" s="26"/>
      <c r="S18" s="26"/>
    </row>
    <row r="19" spans="1:19" ht="22.15" customHeight="1" x14ac:dyDescent="0.25">
      <c r="C19" s="274" t="s">
        <v>26</v>
      </c>
      <c r="D19" s="274"/>
      <c r="E19" s="274"/>
      <c r="F19" s="274"/>
      <c r="G19" s="274"/>
      <c r="H19" s="274"/>
      <c r="I19" s="153" t="str">
        <f>'Assoc Degree'!F58</f>
        <v/>
      </c>
      <c r="J19" s="151" t="str">
        <f t="shared" si="0"/>
        <v/>
      </c>
      <c r="P19" s="26"/>
      <c r="Q19" s="26"/>
      <c r="R19" s="26"/>
      <c r="S19" s="26"/>
    </row>
    <row r="20" spans="1:19" ht="22.15" customHeight="1" x14ac:dyDescent="0.25">
      <c r="C20" s="274" t="s">
        <v>27</v>
      </c>
      <c r="D20" s="274"/>
      <c r="E20" s="274"/>
      <c r="F20" s="274"/>
      <c r="G20" s="274"/>
      <c r="H20" s="274"/>
      <c r="I20" s="153" t="str">
        <f>'QTT 1'!F58</f>
        <v/>
      </c>
      <c r="J20" s="151" t="str">
        <f t="shared" si="0"/>
        <v/>
      </c>
      <c r="P20" s="26"/>
      <c r="Q20" s="26"/>
      <c r="R20" s="26"/>
      <c r="S20" s="26"/>
    </row>
    <row r="21" spans="1:19" ht="22.15" customHeight="1" x14ac:dyDescent="0.25">
      <c r="B21" s="116"/>
      <c r="C21" s="274" t="s">
        <v>28</v>
      </c>
      <c r="D21" s="274"/>
      <c r="E21" s="274"/>
      <c r="F21" s="274"/>
      <c r="G21" s="274"/>
      <c r="H21" s="274"/>
      <c r="I21" s="153" t="str">
        <f>'QTT 2'!F58</f>
        <v/>
      </c>
      <c r="J21" s="151" t="str">
        <f t="shared" si="0"/>
        <v/>
      </c>
    </row>
    <row r="22" spans="1:19" ht="22.15" customHeight="1" x14ac:dyDescent="0.25">
      <c r="C22" s="274" t="s">
        <v>29</v>
      </c>
      <c r="D22" s="274"/>
      <c r="E22" s="274"/>
      <c r="F22" s="274"/>
      <c r="G22" s="274"/>
      <c r="H22" s="274"/>
      <c r="I22" s="153" t="str">
        <f>Other!F58</f>
        <v/>
      </c>
      <c r="J22" s="151" t="str">
        <f t="shared" si="0"/>
        <v/>
      </c>
      <c r="Q22" s="148"/>
    </row>
    <row r="24" spans="1:19" ht="28.15" customHeight="1" x14ac:dyDescent="0.25">
      <c r="A24" s="208" t="s">
        <v>75</v>
      </c>
      <c r="B24" s="208"/>
      <c r="C24" s="208"/>
      <c r="D24" s="208"/>
      <c r="E24" s="208"/>
      <c r="F24" s="208"/>
      <c r="G24" s="208"/>
      <c r="H24" s="208"/>
      <c r="I24" s="208"/>
      <c r="J24" s="208"/>
      <c r="K24" s="208"/>
      <c r="L24" s="208"/>
    </row>
    <row r="26" spans="1:19" x14ac:dyDescent="0.25">
      <c r="A26" s="125" t="s">
        <v>78</v>
      </c>
    </row>
    <row r="28" spans="1:19" ht="16.899999999999999" customHeight="1" x14ac:dyDescent="0.25">
      <c r="C28" s="124" t="s">
        <v>131</v>
      </c>
      <c r="D28" s="278" t="s">
        <v>101</v>
      </c>
      <c r="E28" s="278"/>
      <c r="F28" s="148"/>
      <c r="N28" s="148"/>
    </row>
    <row r="29" spans="1:19" ht="16.899999999999999" customHeight="1" x14ac:dyDescent="0.25">
      <c r="D29" s="277" t="s">
        <v>144</v>
      </c>
      <c r="E29" s="277"/>
      <c r="F29" s="277"/>
    </row>
    <row r="30" spans="1:19" ht="16.899999999999999" customHeight="1" x14ac:dyDescent="0.25">
      <c r="D30" s="127"/>
    </row>
    <row r="31" spans="1:19" ht="16.899999999999999" customHeight="1" x14ac:dyDescent="0.25">
      <c r="D31" s="127"/>
    </row>
    <row r="32" spans="1:19" ht="16.899999999999999" customHeight="1" x14ac:dyDescent="0.25">
      <c r="D32" s="127"/>
    </row>
    <row r="33" spans="3:4" ht="16.899999999999999" customHeight="1" x14ac:dyDescent="0.25">
      <c r="D33" s="127"/>
    </row>
    <row r="34" spans="3:4" ht="16.899999999999999" customHeight="1" x14ac:dyDescent="0.25">
      <c r="D34" s="127"/>
    </row>
    <row r="35" spans="3:4" ht="16.899999999999999" customHeight="1" x14ac:dyDescent="0.25">
      <c r="C35" s="41"/>
      <c r="D35" s="127"/>
    </row>
  </sheetData>
  <sheetProtection algorithmName="SHA-512" hashValue="JeVUXARARoMzCjM/nk8WySCWHGMouYDngD17xCwv5Cf1L/Ut5+ridoJTjNI3/Um+9FFvPkOAATKlGb3vl3iyRQ==" saltValue="rCF2bbYehdoIC/6dR1t4xw==" spinCount="100000" sheet="1" objects="1" scenarios="1"/>
  <mergeCells count="22">
    <mergeCell ref="D29:F29"/>
    <mergeCell ref="D28:E28"/>
    <mergeCell ref="A1:K1"/>
    <mergeCell ref="C18:H18"/>
    <mergeCell ref="C19:H19"/>
    <mergeCell ref="C20:H20"/>
    <mergeCell ref="C21:H21"/>
    <mergeCell ref="E7:I7"/>
    <mergeCell ref="C12:H12"/>
    <mergeCell ref="C13:H13"/>
    <mergeCell ref="C14:H14"/>
    <mergeCell ref="C15:H15"/>
    <mergeCell ref="C16:H16"/>
    <mergeCell ref="C17:H17"/>
    <mergeCell ref="E5:K5"/>
    <mergeCell ref="C10:H10"/>
    <mergeCell ref="A2:K2"/>
    <mergeCell ref="C11:H11"/>
    <mergeCell ref="E4:G4"/>
    <mergeCell ref="E6:K6"/>
    <mergeCell ref="A24:L24"/>
    <mergeCell ref="C22:H22"/>
  </mergeCells>
  <hyperlinks>
    <hyperlink ref="D28" location="Instructions!A1" display="Instructions" xr:uid="{3399DC27-9C19-4BF1-AFD8-2CD85568E5FE}"/>
    <hyperlink ref="D29:F29" location="'Program and Overhead Costs'!A1" display="Program and Overhead Costs" xr:uid="{95A18A42-E00A-46F8-BD91-DBDFE26AF363}"/>
  </hyperlinks>
  <pageMargins left="0.25" right="0.2" top="0.25" bottom="0.2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F44F7-3CB8-4D7F-BE28-69F84BEB941A}">
  <dimension ref="A1:I25"/>
  <sheetViews>
    <sheetView showGridLines="0" tabSelected="1" zoomScale="85" zoomScaleNormal="85" workbookViewId="0"/>
  </sheetViews>
  <sheetFormatPr defaultRowHeight="15" x14ac:dyDescent="0.25"/>
  <cols>
    <col min="1" max="1" width="5.42578125" customWidth="1"/>
    <col min="2" max="2" width="6.7109375" customWidth="1"/>
    <col min="3" max="3" width="13.28515625" customWidth="1"/>
    <col min="9" max="9" width="4.42578125" customWidth="1"/>
    <col min="10" max="10" width="15.42578125" customWidth="1"/>
  </cols>
  <sheetData>
    <row r="1" spans="1:9" ht="23.25" x14ac:dyDescent="0.35">
      <c r="A1" s="144" t="s">
        <v>46</v>
      </c>
    </row>
    <row r="2" spans="1:9" ht="7.9" customHeight="1" x14ac:dyDescent="0.25">
      <c r="A2" s="2"/>
    </row>
    <row r="3" spans="1:9" ht="41.45" customHeight="1" x14ac:dyDescent="0.25">
      <c r="A3" s="281" t="s">
        <v>116</v>
      </c>
      <c r="B3" s="281"/>
      <c r="C3" s="281"/>
      <c r="D3" s="281"/>
      <c r="E3" s="281"/>
      <c r="F3" s="281"/>
      <c r="G3" s="281"/>
      <c r="H3" s="281"/>
      <c r="I3" s="281"/>
    </row>
    <row r="4" spans="1:9" ht="22.9" customHeight="1" x14ac:dyDescent="0.25">
      <c r="A4" s="282" t="s">
        <v>47</v>
      </c>
      <c r="B4" s="282"/>
      <c r="C4" s="282"/>
      <c r="D4" s="282"/>
      <c r="E4" s="282"/>
      <c r="F4" s="282"/>
      <c r="G4" s="282"/>
      <c r="H4" s="282"/>
    </row>
    <row r="5" spans="1:9" ht="19.149999999999999" customHeight="1" x14ac:dyDescent="0.25">
      <c r="A5" s="283" t="s">
        <v>45</v>
      </c>
      <c r="B5" s="283"/>
      <c r="C5" s="283"/>
      <c r="D5" s="283"/>
      <c r="E5" s="283"/>
      <c r="F5" s="283"/>
      <c r="G5" s="283"/>
      <c r="H5" s="283"/>
    </row>
    <row r="6" spans="1:9" ht="19.149999999999999" customHeight="1" x14ac:dyDescent="0.25">
      <c r="A6" t="s">
        <v>33</v>
      </c>
    </row>
    <row r="7" spans="1:9" ht="19.149999999999999" customHeight="1" x14ac:dyDescent="0.25">
      <c r="A7" t="s">
        <v>34</v>
      </c>
    </row>
    <row r="8" spans="1:9" ht="19.149999999999999" customHeight="1" x14ac:dyDescent="0.25">
      <c r="A8" t="s">
        <v>35</v>
      </c>
    </row>
    <row r="9" spans="1:9" ht="19.149999999999999" customHeight="1" x14ac:dyDescent="0.25">
      <c r="A9" t="s">
        <v>36</v>
      </c>
    </row>
    <row r="10" spans="1:9" ht="19.149999999999999" customHeight="1" x14ac:dyDescent="0.25">
      <c r="A10" t="s">
        <v>37</v>
      </c>
    </row>
    <row r="11" spans="1:9" ht="19.149999999999999" customHeight="1" x14ac:dyDescent="0.25">
      <c r="A11" t="s">
        <v>38</v>
      </c>
    </row>
    <row r="12" spans="1:9" ht="19.149999999999999" customHeight="1" x14ac:dyDescent="0.25">
      <c r="A12" t="s">
        <v>39</v>
      </c>
    </row>
    <row r="13" spans="1:9" ht="19.149999999999999" customHeight="1" x14ac:dyDescent="0.25">
      <c r="A13" t="s">
        <v>40</v>
      </c>
    </row>
    <row r="14" spans="1:9" ht="19.149999999999999" customHeight="1" x14ac:dyDescent="0.25">
      <c r="A14" t="s">
        <v>41</v>
      </c>
    </row>
    <row r="15" spans="1:9" ht="19.149999999999999" customHeight="1" x14ac:dyDescent="0.25">
      <c r="A15" t="s">
        <v>42</v>
      </c>
    </row>
    <row r="16" spans="1:9" ht="19.149999999999999" customHeight="1" x14ac:dyDescent="0.25">
      <c r="A16" t="s">
        <v>43</v>
      </c>
    </row>
    <row r="17" spans="1:6" ht="19.149999999999999" customHeight="1" x14ac:dyDescent="0.25">
      <c r="A17" t="s">
        <v>44</v>
      </c>
    </row>
    <row r="18" spans="1:6" ht="19.149999999999999" customHeight="1" x14ac:dyDescent="0.25"/>
    <row r="20" spans="1:6" ht="13.9" customHeight="1" x14ac:dyDescent="0.25">
      <c r="A20" s="284"/>
      <c r="B20" s="284"/>
      <c r="C20" s="115" t="s">
        <v>136</v>
      </c>
      <c r="D20" s="285" t="s">
        <v>101</v>
      </c>
      <c r="E20" s="285"/>
    </row>
    <row r="21" spans="1:6" x14ac:dyDescent="0.25">
      <c r="D21" s="114" t="s">
        <v>144</v>
      </c>
      <c r="E21" s="113"/>
      <c r="F21" s="113"/>
    </row>
    <row r="22" spans="1:6" x14ac:dyDescent="0.25">
      <c r="C22" s="113"/>
    </row>
    <row r="23" spans="1:6" x14ac:dyDescent="0.25">
      <c r="C23" s="113"/>
    </row>
    <row r="24" spans="1:6" x14ac:dyDescent="0.25">
      <c r="C24" s="113"/>
    </row>
    <row r="25" spans="1:6" x14ac:dyDescent="0.25">
      <c r="C25" s="113"/>
    </row>
  </sheetData>
  <sheetProtection algorithmName="SHA-512" hashValue="HNehz6GAGHxKSaED6FBgyd5B+CcfZsGEEy1h3Te7Pfaw3Hmlau9ZoqlYpL/ZpQX2/e+o3KWhCv/CAneCtsv5iQ==" saltValue="ECmhp4EyR3Ewl9Gzc6cAUQ==" spinCount="100000" sheet="1" objects="1" scenarios="1"/>
  <mergeCells count="5">
    <mergeCell ref="A3:I3"/>
    <mergeCell ref="A4:H4"/>
    <mergeCell ref="A5:H5"/>
    <mergeCell ref="A20:B20"/>
    <mergeCell ref="D20:E20"/>
  </mergeCells>
  <hyperlinks>
    <hyperlink ref="A4" r:id="rId1" xr:uid="{50E3AF41-C9CA-46B3-B178-9C97322B55E1}"/>
    <hyperlink ref="D21" location="'Provider Rate Worksheet'!A1" display="Provider Rate Worksheet" xr:uid="{A1F24213-929A-4ABB-ACF1-EA17EF37C698}"/>
    <hyperlink ref="D20" location="Instructions!A1" display="Instructions" xr:uid="{3BAEA1BA-ABE3-4E21-9FD3-7B1707FCD6A3}"/>
    <hyperlink ref="D21:F21" location="'Program and Overhead Costs'!A1" display="Program and Overhead Costs" xr:uid="{05B6E05C-932C-4648-9AE2-861A5EDD5237}"/>
  </hyperlinks>
  <pageMargins left="0.2" right="0.2" top="0.25" bottom="0.2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F82"/>
  <sheetViews>
    <sheetView showGridLines="0" zoomScale="85" zoomScaleNormal="85" workbookViewId="0">
      <selection sqref="A1:B1"/>
    </sheetView>
  </sheetViews>
  <sheetFormatPr defaultColWidth="39" defaultRowHeight="15" x14ac:dyDescent="0.25"/>
  <cols>
    <col min="1" max="1" width="31" style="155" customWidth="1"/>
    <col min="2" max="2" width="60.7109375" style="155" customWidth="1"/>
    <col min="3" max="84" width="39" style="154"/>
    <col min="85" max="16384" width="39" style="155"/>
  </cols>
  <sheetData>
    <row r="1" spans="1:2" s="125" customFormat="1" ht="23.25" x14ac:dyDescent="0.35">
      <c r="A1" s="291" t="s">
        <v>139</v>
      </c>
      <c r="B1" s="291"/>
    </row>
    <row r="2" spans="1:2" ht="18.75" x14ac:dyDescent="0.3">
      <c r="A2" s="288"/>
      <c r="B2" s="288"/>
    </row>
    <row r="3" spans="1:2" ht="43.5" customHeight="1" x14ac:dyDescent="0.25">
      <c r="A3" s="289" t="s">
        <v>217</v>
      </c>
      <c r="B3" s="290"/>
    </row>
    <row r="4" spans="1:2" ht="78" customHeight="1" x14ac:dyDescent="0.25">
      <c r="A4" s="156" t="s">
        <v>82</v>
      </c>
      <c r="B4" s="156" t="s">
        <v>205</v>
      </c>
    </row>
    <row r="5" spans="1:2" ht="30" x14ac:dyDescent="0.25">
      <c r="A5" s="156" t="s">
        <v>84</v>
      </c>
      <c r="B5" s="156" t="s">
        <v>206</v>
      </c>
    </row>
    <row r="6" spans="1:2" ht="111" customHeight="1" x14ac:dyDescent="0.25">
      <c r="A6" s="156" t="s">
        <v>49</v>
      </c>
      <c r="B6" s="156" t="s">
        <v>219</v>
      </c>
    </row>
    <row r="7" spans="1:2" ht="119.25" customHeight="1" x14ac:dyDescent="0.25">
      <c r="A7" s="156" t="s">
        <v>85</v>
      </c>
      <c r="B7" s="156" t="s">
        <v>218</v>
      </c>
    </row>
    <row r="8" spans="1:2" ht="29.25" customHeight="1" x14ac:dyDescent="0.25">
      <c r="A8" s="156" t="s">
        <v>1</v>
      </c>
      <c r="B8" s="156" t="s">
        <v>207</v>
      </c>
    </row>
    <row r="9" spans="1:2" ht="20.100000000000001" customHeight="1" x14ac:dyDescent="0.25">
      <c r="A9" s="156" t="s">
        <v>2</v>
      </c>
      <c r="B9" s="156" t="s">
        <v>86</v>
      </c>
    </row>
    <row r="10" spans="1:2" s="154" customFormat="1" x14ac:dyDescent="0.25"/>
    <row r="11" spans="1:2" s="154" customFormat="1" ht="3.6" customHeight="1" x14ac:dyDescent="0.25">
      <c r="A11" s="286"/>
      <c r="B11" s="287"/>
    </row>
    <row r="12" spans="1:2" s="154" customFormat="1" x14ac:dyDescent="0.25">
      <c r="A12" s="157" t="s">
        <v>136</v>
      </c>
      <c r="B12" s="158" t="s">
        <v>101</v>
      </c>
    </row>
    <row r="13" spans="1:2" s="154" customFormat="1" x14ac:dyDescent="0.25">
      <c r="A13" s="125"/>
      <c r="B13" s="175" t="s">
        <v>144</v>
      </c>
    </row>
    <row r="14" spans="1:2" s="154" customFormat="1" x14ac:dyDescent="0.25">
      <c r="A14" s="125"/>
      <c r="B14" s="127"/>
    </row>
    <row r="15" spans="1:2" s="154" customFormat="1" x14ac:dyDescent="0.25">
      <c r="A15" s="125"/>
      <c r="B15" s="127"/>
    </row>
    <row r="16" spans="1:2" s="154" customFormat="1" x14ac:dyDescent="0.25">
      <c r="A16" s="125"/>
      <c r="B16" s="127"/>
    </row>
    <row r="17" spans="1:2" s="154" customFormat="1" x14ac:dyDescent="0.25">
      <c r="A17" s="125"/>
      <c r="B17" s="127"/>
    </row>
    <row r="18" spans="1:2" s="154" customFormat="1" x14ac:dyDescent="0.25">
      <c r="A18" s="125"/>
      <c r="B18" s="127"/>
    </row>
    <row r="19" spans="1:2" s="154" customFormat="1" x14ac:dyDescent="0.25">
      <c r="B19" s="127"/>
    </row>
    <row r="20" spans="1:2" s="154" customFormat="1" x14ac:dyDescent="0.25">
      <c r="B20" s="127"/>
    </row>
    <row r="21" spans="1:2" s="154" customFormat="1" x14ac:dyDescent="0.25"/>
    <row r="22" spans="1:2" s="154" customFormat="1" x14ac:dyDescent="0.25"/>
    <row r="23" spans="1:2" s="154" customFormat="1" x14ac:dyDescent="0.25"/>
    <row r="24" spans="1:2" s="154" customFormat="1" x14ac:dyDescent="0.25"/>
    <row r="25" spans="1:2" s="154" customFormat="1" x14ac:dyDescent="0.25"/>
    <row r="26" spans="1:2" s="154" customFormat="1" x14ac:dyDescent="0.25"/>
    <row r="27" spans="1:2" s="154" customFormat="1" x14ac:dyDescent="0.25"/>
    <row r="28" spans="1:2" s="154" customFormat="1" x14ac:dyDescent="0.25"/>
    <row r="29" spans="1:2" s="154" customFormat="1" x14ac:dyDescent="0.25"/>
    <row r="30" spans="1:2" s="154" customFormat="1" x14ac:dyDescent="0.25"/>
    <row r="31" spans="1:2" s="154" customFormat="1" x14ac:dyDescent="0.25"/>
    <row r="32" spans="1:2" s="154" customFormat="1" x14ac:dyDescent="0.25"/>
    <row r="33" s="154" customFormat="1" x14ac:dyDescent="0.25"/>
    <row r="34" s="154" customFormat="1" x14ac:dyDescent="0.25"/>
    <row r="35" s="154" customFormat="1" x14ac:dyDescent="0.25"/>
    <row r="36" s="154" customFormat="1" x14ac:dyDescent="0.25"/>
    <row r="37" s="154" customFormat="1" x14ac:dyDescent="0.25"/>
    <row r="38" s="154" customFormat="1" x14ac:dyDescent="0.25"/>
    <row r="39" s="154" customFormat="1" x14ac:dyDescent="0.25"/>
    <row r="40" s="154" customFormat="1" x14ac:dyDescent="0.25"/>
    <row r="41" s="154" customFormat="1" x14ac:dyDescent="0.25"/>
    <row r="42" s="154" customFormat="1" x14ac:dyDescent="0.25"/>
    <row r="43" s="154" customFormat="1" x14ac:dyDescent="0.25"/>
    <row r="44" s="154" customFormat="1" x14ac:dyDescent="0.25"/>
    <row r="45" s="154" customFormat="1" x14ac:dyDescent="0.25"/>
    <row r="46" s="154" customFormat="1" x14ac:dyDescent="0.25"/>
    <row r="47" s="154" customFormat="1" x14ac:dyDescent="0.25"/>
    <row r="48" s="154" customFormat="1" x14ac:dyDescent="0.25"/>
    <row r="49" s="154" customFormat="1" x14ac:dyDescent="0.25"/>
    <row r="50" s="154" customFormat="1" x14ac:dyDescent="0.25"/>
    <row r="51" s="154" customFormat="1" x14ac:dyDescent="0.25"/>
    <row r="52" s="154" customFormat="1" x14ac:dyDescent="0.25"/>
    <row r="53" s="154" customFormat="1" x14ac:dyDescent="0.25"/>
    <row r="54" s="154" customFormat="1" x14ac:dyDescent="0.25"/>
    <row r="55" s="154" customFormat="1" x14ac:dyDescent="0.25"/>
    <row r="56" s="154" customFormat="1" x14ac:dyDescent="0.25"/>
    <row r="57" s="154" customFormat="1" x14ac:dyDescent="0.25"/>
    <row r="58" s="154" customFormat="1" x14ac:dyDescent="0.25"/>
    <row r="59" s="154" customFormat="1" x14ac:dyDescent="0.25"/>
    <row r="60" s="154" customFormat="1" x14ac:dyDescent="0.25"/>
    <row r="61" s="154" customFormat="1" x14ac:dyDescent="0.25"/>
    <row r="62" s="154" customFormat="1" x14ac:dyDescent="0.25"/>
    <row r="63" s="154" customFormat="1" x14ac:dyDescent="0.25"/>
    <row r="64" s="154" customFormat="1" x14ac:dyDescent="0.25"/>
    <row r="65" s="154" customFormat="1" x14ac:dyDescent="0.25"/>
    <row r="66" s="154" customFormat="1" x14ac:dyDescent="0.25"/>
    <row r="67" s="154" customFormat="1" x14ac:dyDescent="0.25"/>
    <row r="68" s="154" customFormat="1" x14ac:dyDescent="0.25"/>
    <row r="69" s="154" customFormat="1" x14ac:dyDescent="0.25"/>
    <row r="70" s="154" customFormat="1" x14ac:dyDescent="0.25"/>
    <row r="71" s="154" customFormat="1" x14ac:dyDescent="0.25"/>
    <row r="72" s="154" customFormat="1" x14ac:dyDescent="0.25"/>
    <row r="73" s="154" customFormat="1" x14ac:dyDescent="0.25"/>
    <row r="74" s="154" customFormat="1" x14ac:dyDescent="0.25"/>
    <row r="75" s="154" customFormat="1" x14ac:dyDescent="0.25"/>
    <row r="76" s="154" customFormat="1" x14ac:dyDescent="0.25"/>
    <row r="77" s="154" customFormat="1" x14ac:dyDescent="0.25"/>
    <row r="78" s="154" customFormat="1" x14ac:dyDescent="0.25"/>
    <row r="79" s="154" customFormat="1" x14ac:dyDescent="0.25"/>
    <row r="80" s="154" customFormat="1" x14ac:dyDescent="0.25"/>
    <row r="81" s="154" customFormat="1" x14ac:dyDescent="0.25"/>
    <row r="82" s="154" customFormat="1" x14ac:dyDescent="0.25"/>
  </sheetData>
  <sheetProtection algorithmName="SHA-512" hashValue="lajS7rLBz8+NbhpZee7vauNAD/wrHLyoIttKnUJ2bCpQzmVQr0RDiZighPVJtA3uJNcL2HjbcD3bg/WLybfy8g==" saltValue="Icvy2zf8JHnVIiGMHcqmRg==" spinCount="100000" sheet="1" objects="1" scenarios="1"/>
  <mergeCells count="4">
    <mergeCell ref="A11:B11"/>
    <mergeCell ref="A2:B2"/>
    <mergeCell ref="A3:B3"/>
    <mergeCell ref="A1:B1"/>
  </mergeCells>
  <hyperlinks>
    <hyperlink ref="B13" location="'Program and Overhead Costs'!A1" display="Program and Overhead Costs" xr:uid="{AEB63588-EF18-463C-9A9B-AB348F642651}"/>
    <hyperlink ref="B12" location="Instructions!A1" display="Instructions" xr:uid="{4562F8A8-A366-4EDA-9B40-6519544C7EA6}"/>
  </hyperlinks>
  <pageMargins left="0.2" right="0.2" top="0.25" bottom="0.2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F121-9BF8-4423-A745-2BB629BE61D9}">
  <dimension ref="A1:CF123"/>
  <sheetViews>
    <sheetView showGridLines="0" zoomScale="85" zoomScaleNormal="85" workbookViewId="0">
      <selection sqref="A1:C1"/>
    </sheetView>
  </sheetViews>
  <sheetFormatPr defaultColWidth="39" defaultRowHeight="15" x14ac:dyDescent="0.25"/>
  <cols>
    <col min="1" max="1" width="33.28515625" style="155" customWidth="1"/>
    <col min="2" max="2" width="24.140625" style="155" customWidth="1"/>
    <col min="3" max="3" width="27.140625" style="154" customWidth="1"/>
    <col min="4" max="84" width="39" style="154"/>
    <col min="85" max="16384" width="39" style="155"/>
  </cols>
  <sheetData>
    <row r="1" spans="1:84" s="125" customFormat="1" ht="23.25" x14ac:dyDescent="0.35">
      <c r="A1" s="291" t="s">
        <v>140</v>
      </c>
      <c r="B1" s="291"/>
      <c r="C1" s="291"/>
    </row>
    <row r="2" spans="1:84" ht="18.75" x14ac:dyDescent="0.3">
      <c r="A2" s="292"/>
      <c r="B2" s="292"/>
    </row>
    <row r="3" spans="1:84" ht="40.15" customHeight="1" x14ac:dyDescent="0.25">
      <c r="A3" s="293" t="s">
        <v>87</v>
      </c>
      <c r="B3" s="294"/>
      <c r="C3" s="295"/>
    </row>
    <row r="4" spans="1:84" ht="70.900000000000006" customHeight="1" x14ac:dyDescent="0.25">
      <c r="A4" s="296" t="s">
        <v>190</v>
      </c>
      <c r="B4" s="297"/>
      <c r="C4" s="298"/>
    </row>
    <row r="5" spans="1:84" x14ac:dyDescent="0.25">
      <c r="A5" s="299" t="s">
        <v>88</v>
      </c>
      <c r="B5" s="300"/>
      <c r="C5" s="301"/>
      <c r="CF5" s="155"/>
    </row>
    <row r="6" spans="1:84" x14ac:dyDescent="0.25">
      <c r="A6" s="159" t="s">
        <v>89</v>
      </c>
      <c r="B6" s="143"/>
      <c r="C6" s="160"/>
      <c r="CF6" s="155"/>
    </row>
    <row r="7" spans="1:84" x14ac:dyDescent="0.25">
      <c r="A7" s="159" t="s">
        <v>90</v>
      </c>
      <c r="B7" s="143"/>
      <c r="C7" s="160"/>
      <c r="CF7" s="155"/>
    </row>
    <row r="8" spans="1:84" x14ac:dyDescent="0.25">
      <c r="A8" s="159" t="s">
        <v>91</v>
      </c>
      <c r="B8" s="143"/>
      <c r="C8" s="160"/>
      <c r="CF8" s="155"/>
    </row>
    <row r="9" spans="1:84" x14ac:dyDescent="0.25">
      <c r="A9" s="159" t="s">
        <v>92</v>
      </c>
      <c r="B9" s="143"/>
      <c r="C9" s="160"/>
      <c r="CF9" s="155"/>
    </row>
    <row r="10" spans="1:84" x14ac:dyDescent="0.25">
      <c r="A10" s="159" t="s">
        <v>93</v>
      </c>
      <c r="B10" s="143"/>
      <c r="C10" s="160"/>
      <c r="CF10" s="155"/>
    </row>
    <row r="11" spans="1:84" x14ac:dyDescent="0.25">
      <c r="A11" s="159" t="s">
        <v>94</v>
      </c>
      <c r="B11" s="143"/>
      <c r="C11" s="160"/>
      <c r="CF11" s="155"/>
    </row>
    <row r="12" spans="1:84" x14ac:dyDescent="0.25">
      <c r="A12" s="159" t="s">
        <v>95</v>
      </c>
      <c r="B12" s="143"/>
      <c r="C12" s="160"/>
      <c r="CF12" s="155"/>
    </row>
    <row r="13" spans="1:84" x14ac:dyDescent="0.25">
      <c r="A13" s="159" t="s">
        <v>96</v>
      </c>
      <c r="B13" s="143"/>
      <c r="C13" s="160"/>
      <c r="CF13" s="155"/>
    </row>
    <row r="14" spans="1:84" x14ac:dyDescent="0.25">
      <c r="A14" s="159" t="s">
        <v>97</v>
      </c>
      <c r="B14" s="143"/>
      <c r="C14" s="160"/>
      <c r="CF14" s="155"/>
    </row>
    <row r="15" spans="1:84" x14ac:dyDescent="0.25">
      <c r="A15" s="161" t="s">
        <v>98</v>
      </c>
      <c r="B15" s="162"/>
      <c r="C15" s="163"/>
      <c r="CF15" s="155"/>
    </row>
    <row r="16" spans="1:84" s="154" customFormat="1" x14ac:dyDescent="0.25">
      <c r="A16" s="143"/>
      <c r="B16" s="143"/>
      <c r="C16" s="143"/>
    </row>
    <row r="17" spans="1:3" s="154" customFormat="1" x14ac:dyDescent="0.25">
      <c r="A17" s="157" t="s">
        <v>136</v>
      </c>
      <c r="B17" s="158" t="s">
        <v>101</v>
      </c>
      <c r="C17" s="143"/>
    </row>
    <row r="18" spans="1:3" s="154" customFormat="1" x14ac:dyDescent="0.25">
      <c r="A18" s="125"/>
      <c r="B18" s="184" t="s">
        <v>144</v>
      </c>
    </row>
    <row r="19" spans="1:3" s="154" customFormat="1" x14ac:dyDescent="0.25">
      <c r="A19" s="125"/>
      <c r="B19" s="127"/>
    </row>
    <row r="20" spans="1:3" s="154" customFormat="1" x14ac:dyDescent="0.25">
      <c r="B20" s="127"/>
    </row>
    <row r="21" spans="1:3" s="154" customFormat="1" x14ac:dyDescent="0.25">
      <c r="B21" s="127"/>
    </row>
    <row r="22" spans="1:3" s="154" customFormat="1" x14ac:dyDescent="0.25"/>
    <row r="23" spans="1:3" s="154" customFormat="1" x14ac:dyDescent="0.25"/>
    <row r="24" spans="1:3" s="154" customFormat="1" x14ac:dyDescent="0.25"/>
    <row r="25" spans="1:3" s="154" customFormat="1" x14ac:dyDescent="0.25"/>
    <row r="26" spans="1:3" s="154" customFormat="1" x14ac:dyDescent="0.25"/>
    <row r="27" spans="1:3" s="154" customFormat="1" x14ac:dyDescent="0.25"/>
    <row r="28" spans="1:3" s="154" customFormat="1" x14ac:dyDescent="0.25"/>
    <row r="29" spans="1:3" s="154" customFormat="1" x14ac:dyDescent="0.25"/>
    <row r="30" spans="1:3" s="154" customFormat="1" x14ac:dyDescent="0.25"/>
    <row r="31" spans="1:3" s="154" customFormat="1" x14ac:dyDescent="0.25"/>
    <row r="32" spans="1:3" s="154" customFormat="1" x14ac:dyDescent="0.25"/>
    <row r="33" s="154" customFormat="1" x14ac:dyDescent="0.25"/>
    <row r="34" s="154" customFormat="1" x14ac:dyDescent="0.25"/>
    <row r="35" s="154" customFormat="1" x14ac:dyDescent="0.25"/>
    <row r="36" s="154" customFormat="1" x14ac:dyDescent="0.25"/>
    <row r="37" s="154" customFormat="1" x14ac:dyDescent="0.25"/>
    <row r="38" s="154" customFormat="1" x14ac:dyDescent="0.25"/>
    <row r="39" s="154" customFormat="1" x14ac:dyDescent="0.25"/>
    <row r="40" s="154" customFormat="1" x14ac:dyDescent="0.25"/>
    <row r="41" s="154" customFormat="1" x14ac:dyDescent="0.25"/>
    <row r="42" s="154" customFormat="1" x14ac:dyDescent="0.25"/>
    <row r="43" s="154" customFormat="1" x14ac:dyDescent="0.25"/>
    <row r="44" s="154" customFormat="1" x14ac:dyDescent="0.25"/>
    <row r="45" s="154" customFormat="1" x14ac:dyDescent="0.25"/>
    <row r="46" s="154" customFormat="1" x14ac:dyDescent="0.25"/>
    <row r="47" s="154" customFormat="1" x14ac:dyDescent="0.25"/>
    <row r="48" s="154" customFormat="1" x14ac:dyDescent="0.25"/>
    <row r="49" s="154" customFormat="1" x14ac:dyDescent="0.25"/>
    <row r="50" s="154" customFormat="1" x14ac:dyDescent="0.25"/>
    <row r="51" s="154" customFormat="1" x14ac:dyDescent="0.25"/>
    <row r="52" s="154" customFormat="1" x14ac:dyDescent="0.25"/>
    <row r="53" s="154" customFormat="1" x14ac:dyDescent="0.25"/>
    <row r="54" s="154" customFormat="1" x14ac:dyDescent="0.25"/>
    <row r="55" s="154" customFormat="1" x14ac:dyDescent="0.25"/>
    <row r="56" s="154" customFormat="1" x14ac:dyDescent="0.25"/>
    <row r="57" s="154" customFormat="1" x14ac:dyDescent="0.25"/>
    <row r="58" s="154" customFormat="1" x14ac:dyDescent="0.25"/>
    <row r="59" s="154" customFormat="1" x14ac:dyDescent="0.25"/>
    <row r="60" s="154" customFormat="1" x14ac:dyDescent="0.25"/>
    <row r="61" s="154" customFormat="1" x14ac:dyDescent="0.25"/>
    <row r="62" s="154" customFormat="1" x14ac:dyDescent="0.25"/>
    <row r="63" s="154" customFormat="1" x14ac:dyDescent="0.25"/>
    <row r="64" s="154" customFormat="1" x14ac:dyDescent="0.25"/>
    <row r="65" s="154" customFormat="1" x14ac:dyDescent="0.25"/>
    <row r="66" s="154" customFormat="1" x14ac:dyDescent="0.25"/>
    <row r="67" s="154" customFormat="1" x14ac:dyDescent="0.25"/>
    <row r="68" s="154" customFormat="1" x14ac:dyDescent="0.25"/>
    <row r="69" s="154" customFormat="1" x14ac:dyDescent="0.25"/>
    <row r="70" s="154" customFormat="1" x14ac:dyDescent="0.25"/>
    <row r="71" s="154" customFormat="1" x14ac:dyDescent="0.25"/>
    <row r="72" s="154" customFormat="1" x14ac:dyDescent="0.25"/>
    <row r="73" s="154" customFormat="1" x14ac:dyDescent="0.25"/>
    <row r="74" s="154" customFormat="1" x14ac:dyDescent="0.25"/>
    <row r="75" s="154" customFormat="1" x14ac:dyDescent="0.25"/>
    <row r="76" s="154" customFormat="1" x14ac:dyDescent="0.25"/>
    <row r="77" s="154" customFormat="1" x14ac:dyDescent="0.25"/>
    <row r="78" s="154" customFormat="1" x14ac:dyDescent="0.25"/>
    <row r="79" s="154" customFormat="1" x14ac:dyDescent="0.25"/>
    <row r="80" s="154" customFormat="1" x14ac:dyDescent="0.25"/>
    <row r="81" s="154" customFormat="1" x14ac:dyDescent="0.25"/>
    <row r="82" s="154" customFormat="1" x14ac:dyDescent="0.25"/>
    <row r="83" s="154" customFormat="1" x14ac:dyDescent="0.25"/>
    <row r="84" s="154" customFormat="1" x14ac:dyDescent="0.25"/>
    <row r="85" s="154" customFormat="1" x14ac:dyDescent="0.25"/>
    <row r="86" s="154" customFormat="1" x14ac:dyDescent="0.25"/>
    <row r="87" s="154" customFormat="1" x14ac:dyDescent="0.25"/>
    <row r="88" s="154" customFormat="1" x14ac:dyDescent="0.25"/>
    <row r="89" s="154" customFormat="1" x14ac:dyDescent="0.25"/>
    <row r="90" s="154" customFormat="1" x14ac:dyDescent="0.25"/>
    <row r="91" s="154" customFormat="1" x14ac:dyDescent="0.25"/>
    <row r="92" s="154" customFormat="1" x14ac:dyDescent="0.25"/>
    <row r="93" s="154" customFormat="1" x14ac:dyDescent="0.25"/>
    <row r="94" s="154" customFormat="1" x14ac:dyDescent="0.25"/>
    <row r="95" s="154" customFormat="1" x14ac:dyDescent="0.25"/>
    <row r="96" s="154" customFormat="1" x14ac:dyDescent="0.25"/>
    <row r="97" s="154" customFormat="1" x14ac:dyDescent="0.25"/>
    <row r="98" s="154" customFormat="1" x14ac:dyDescent="0.25"/>
    <row r="99" s="154" customFormat="1" x14ac:dyDescent="0.25"/>
    <row r="100" s="154" customFormat="1" x14ac:dyDescent="0.25"/>
    <row r="101" s="154" customFormat="1" x14ac:dyDescent="0.25"/>
    <row r="102" s="154" customFormat="1" x14ac:dyDescent="0.25"/>
    <row r="103" s="154" customFormat="1" x14ac:dyDescent="0.25"/>
    <row r="104" s="154" customFormat="1" x14ac:dyDescent="0.25"/>
    <row r="105" s="154" customFormat="1" x14ac:dyDescent="0.25"/>
    <row r="106" s="154" customFormat="1" x14ac:dyDescent="0.25"/>
    <row r="107" s="154" customFormat="1" x14ac:dyDescent="0.25"/>
    <row r="108" s="154" customFormat="1" x14ac:dyDescent="0.25"/>
    <row r="109" s="154" customFormat="1" x14ac:dyDescent="0.25"/>
    <row r="110" s="154" customFormat="1" x14ac:dyDescent="0.25"/>
    <row r="111" s="154" customFormat="1" x14ac:dyDescent="0.25"/>
    <row r="112" s="154" customFormat="1" x14ac:dyDescent="0.25"/>
    <row r="113" s="154" customFormat="1" x14ac:dyDescent="0.25"/>
    <row r="114" s="154" customFormat="1" x14ac:dyDescent="0.25"/>
    <row r="115" s="154" customFormat="1" x14ac:dyDescent="0.25"/>
    <row r="116" s="154" customFormat="1" x14ac:dyDescent="0.25"/>
    <row r="117" s="154" customFormat="1" x14ac:dyDescent="0.25"/>
    <row r="118" s="154" customFormat="1" x14ac:dyDescent="0.25"/>
    <row r="119" s="154" customFormat="1" x14ac:dyDescent="0.25"/>
    <row r="120" s="154" customFormat="1" x14ac:dyDescent="0.25"/>
    <row r="121" s="154" customFormat="1" x14ac:dyDescent="0.25"/>
    <row r="122" s="154" customFormat="1" x14ac:dyDescent="0.25"/>
    <row r="123" s="154" customFormat="1" x14ac:dyDescent="0.25"/>
  </sheetData>
  <sheetProtection algorithmName="SHA-512" hashValue="YSxevYcHED6t3F9OxKIAu6PjDNmGsq0G3d7RgEIFzDOT/sDIsQDD2Az0UwdCrgTEZYHrE1ySXXCl2hgfQe/6sA==" saltValue="pMV9JcbpNiM3Aux/cI86CQ==" spinCount="100000" sheet="1" objects="1" scenarios="1"/>
  <mergeCells count="5">
    <mergeCell ref="A2:B2"/>
    <mergeCell ref="A3:C3"/>
    <mergeCell ref="A4:C4"/>
    <mergeCell ref="A5:C5"/>
    <mergeCell ref="A1:C1"/>
  </mergeCells>
  <hyperlinks>
    <hyperlink ref="B17" location="Instructions!A1" display="Instructions" xr:uid="{4AD0D9B9-C166-4E76-8C1C-0AE4A7E7A002}"/>
    <hyperlink ref="B18" location="'Program and Overhead Costs'!A1" display="Program and Overhead Costs" xr:uid="{AEAD754A-9B88-43C1-833F-5A0BBDC8BB3F}"/>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AC074-E8A8-4346-A022-C5E38999D1AF}">
  <dimension ref="A1:B19"/>
  <sheetViews>
    <sheetView showGridLines="0" zoomScale="85" zoomScaleNormal="85" workbookViewId="0">
      <selection sqref="A1:B1"/>
    </sheetView>
  </sheetViews>
  <sheetFormatPr defaultRowHeight="15" x14ac:dyDescent="0.25"/>
  <cols>
    <col min="1" max="1" width="30.7109375" customWidth="1"/>
    <col min="2" max="2" width="59.28515625" customWidth="1"/>
  </cols>
  <sheetData>
    <row r="1" spans="1:2" ht="23.25" x14ac:dyDescent="0.35">
      <c r="A1" s="302" t="s">
        <v>229</v>
      </c>
      <c r="B1" s="302"/>
    </row>
    <row r="2" spans="1:2" s="190" customFormat="1" ht="30" x14ac:dyDescent="0.25">
      <c r="A2" s="189" t="s">
        <v>230</v>
      </c>
      <c r="B2" s="189" t="s">
        <v>231</v>
      </c>
    </row>
    <row r="3" spans="1:2" s="190" customFormat="1" ht="30" x14ac:dyDescent="0.25">
      <c r="A3" s="189" t="s">
        <v>220</v>
      </c>
      <c r="B3" s="189" t="s">
        <v>232</v>
      </c>
    </row>
    <row r="4" spans="1:2" s="190" customFormat="1" x14ac:dyDescent="0.25">
      <c r="A4" s="189" t="s">
        <v>233</v>
      </c>
      <c r="B4" s="191" t="s">
        <v>108</v>
      </c>
    </row>
    <row r="5" spans="1:2" s="190" customFormat="1" x14ac:dyDescent="0.25">
      <c r="A5" s="189" t="s">
        <v>227</v>
      </c>
      <c r="B5" s="191" t="s">
        <v>108</v>
      </c>
    </row>
    <row r="6" spans="1:2" s="190" customFormat="1" ht="30" x14ac:dyDescent="0.25">
      <c r="A6" s="189" t="s">
        <v>234</v>
      </c>
      <c r="B6" s="189" t="s">
        <v>235</v>
      </c>
    </row>
    <row r="7" spans="1:2" s="190" customFormat="1" x14ac:dyDescent="0.25">
      <c r="A7" s="303" t="s">
        <v>236</v>
      </c>
      <c r="B7" s="303" t="s">
        <v>237</v>
      </c>
    </row>
    <row r="8" spans="1:2" s="190" customFormat="1" ht="3.75" customHeight="1" x14ac:dyDescent="0.25">
      <c r="A8" s="304"/>
      <c r="B8" s="304"/>
    </row>
    <row r="9" spans="1:2" s="190" customFormat="1" ht="180" x14ac:dyDescent="0.25">
      <c r="A9" s="189" t="s">
        <v>238</v>
      </c>
      <c r="B9" s="189" t="s">
        <v>239</v>
      </c>
    </row>
    <row r="10" spans="1:2" s="190" customFormat="1" ht="30" x14ac:dyDescent="0.25">
      <c r="A10" s="189" t="s">
        <v>225</v>
      </c>
      <c r="B10" s="191" t="s">
        <v>108</v>
      </c>
    </row>
    <row r="11" spans="1:2" ht="30" x14ac:dyDescent="0.25">
      <c r="A11" s="189" t="s">
        <v>240</v>
      </c>
      <c r="B11" s="191" t="s">
        <v>108</v>
      </c>
    </row>
    <row r="12" spans="1:2" x14ac:dyDescent="0.25">
      <c r="A12" s="182"/>
      <c r="B12" s="192"/>
    </row>
    <row r="13" spans="1:2" x14ac:dyDescent="0.25">
      <c r="A13" s="193" t="s">
        <v>136</v>
      </c>
      <c r="B13" s="158" t="s">
        <v>101</v>
      </c>
    </row>
    <row r="14" spans="1:2" x14ac:dyDescent="0.25">
      <c r="B14" s="184" t="s">
        <v>144</v>
      </c>
    </row>
    <row r="15" spans="1:2" x14ac:dyDescent="0.25">
      <c r="B15" s="113"/>
    </row>
    <row r="16" spans="1:2" x14ac:dyDescent="0.25">
      <c r="B16" s="113"/>
    </row>
    <row r="17" spans="1:2" x14ac:dyDescent="0.25">
      <c r="B17" s="113"/>
    </row>
    <row r="18" spans="1:2" x14ac:dyDescent="0.25">
      <c r="B18" s="113"/>
    </row>
    <row r="19" spans="1:2" x14ac:dyDescent="0.25">
      <c r="A19" s="190"/>
      <c r="B19" s="113"/>
    </row>
  </sheetData>
  <sheetProtection algorithmName="SHA-512" hashValue="Cn3wfKT5UV4N9HIyv8FHWBRVeV4xfM/ZGRi/k+7osdr81GlQedlBXbfwxxpQ9jirlDbqOG2wL5JTXhfMWGCYHQ==" saltValue="1GWpfJ/say+7UEvmbj+Buw==" spinCount="100000" sheet="1" objects="1" scenarios="1"/>
  <mergeCells count="3">
    <mergeCell ref="A1:B1"/>
    <mergeCell ref="A7:A8"/>
    <mergeCell ref="B7:B8"/>
  </mergeCells>
  <hyperlinks>
    <hyperlink ref="B13" location="Instructions!A1" display="Instructions" xr:uid="{EFB5980B-E190-4851-B3F5-0E868B6F9ECE}"/>
    <hyperlink ref="B14" location="'Program and Overhead Costs'!A1" display="Program and Overhead Costs" xr:uid="{32500823-7730-4162-A755-0055F05C94B6}"/>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91450-CB77-47C0-BAE8-3CFC04C809B4}">
  <sheetPr>
    <pageSetUpPr fitToPage="1"/>
  </sheetPr>
  <dimension ref="A1:B17"/>
  <sheetViews>
    <sheetView showGridLines="0" zoomScale="85" zoomScaleNormal="85" workbookViewId="0">
      <selection sqref="A1:B1"/>
    </sheetView>
  </sheetViews>
  <sheetFormatPr defaultRowHeight="15" x14ac:dyDescent="0.25"/>
  <cols>
    <col min="1" max="1" width="30.7109375" customWidth="1"/>
    <col min="2" max="2" width="59.28515625" customWidth="1"/>
  </cols>
  <sheetData>
    <row r="1" spans="1:2" ht="23.25" x14ac:dyDescent="0.35">
      <c r="A1" s="302" t="s">
        <v>141</v>
      </c>
      <c r="B1" s="302"/>
    </row>
    <row r="2" spans="1:2" s="17" customFormat="1" ht="48" customHeight="1" x14ac:dyDescent="0.25">
      <c r="A2" s="305" t="s">
        <v>114</v>
      </c>
      <c r="B2" s="306"/>
    </row>
    <row r="3" spans="1:2" s="17" customFormat="1" ht="30" x14ac:dyDescent="0.25">
      <c r="A3" s="101" t="s">
        <v>15</v>
      </c>
      <c r="B3" s="101" t="s">
        <v>105</v>
      </c>
    </row>
    <row r="4" spans="1:2" s="17" customFormat="1" x14ac:dyDescent="0.25">
      <c r="A4" s="101" t="s">
        <v>107</v>
      </c>
      <c r="B4" s="110" t="s">
        <v>108</v>
      </c>
    </row>
    <row r="5" spans="1:2" s="17" customFormat="1" ht="30" x14ac:dyDescent="0.25">
      <c r="A5" s="101" t="s">
        <v>106</v>
      </c>
      <c r="B5" s="101" t="s">
        <v>109</v>
      </c>
    </row>
    <row r="6" spans="1:2" s="17" customFormat="1" x14ac:dyDescent="0.25">
      <c r="A6" s="101" t="s">
        <v>110</v>
      </c>
      <c r="B6" s="110" t="s">
        <v>108</v>
      </c>
    </row>
    <row r="7" spans="1:2" s="17" customFormat="1" ht="30" x14ac:dyDescent="0.25">
      <c r="A7" s="101" t="s">
        <v>0</v>
      </c>
      <c r="B7" s="110" t="s">
        <v>241</v>
      </c>
    </row>
    <row r="8" spans="1:2" s="17" customFormat="1" x14ac:dyDescent="0.25">
      <c r="A8" s="307" t="s">
        <v>226</v>
      </c>
      <c r="B8" s="307" t="s">
        <v>189</v>
      </c>
    </row>
    <row r="9" spans="1:2" s="17" customFormat="1" ht="92.45" customHeight="1" x14ac:dyDescent="0.25">
      <c r="A9" s="304"/>
      <c r="B9" s="304"/>
    </row>
    <row r="10" spans="1:2" s="17" customFormat="1" ht="30" x14ac:dyDescent="0.25">
      <c r="A10" s="101" t="s">
        <v>62</v>
      </c>
      <c r="B10" s="101" t="s">
        <v>113</v>
      </c>
    </row>
    <row r="12" spans="1:2" x14ac:dyDescent="0.25">
      <c r="A12" s="115" t="s">
        <v>136</v>
      </c>
      <c r="B12" s="158" t="s">
        <v>101</v>
      </c>
    </row>
    <row r="13" spans="1:2" x14ac:dyDescent="0.25">
      <c r="B13" s="184" t="s">
        <v>144</v>
      </c>
    </row>
    <row r="14" spans="1:2" x14ac:dyDescent="0.25">
      <c r="B14" s="113"/>
    </row>
    <row r="15" spans="1:2" x14ac:dyDescent="0.25">
      <c r="B15" s="113"/>
    </row>
    <row r="16" spans="1:2" x14ac:dyDescent="0.25">
      <c r="B16" s="113"/>
    </row>
    <row r="17" spans="1:2" x14ac:dyDescent="0.25">
      <c r="A17" s="17"/>
      <c r="B17" s="113"/>
    </row>
  </sheetData>
  <sheetProtection algorithmName="SHA-512" hashValue="v74svgfNcwhqkB0XFj9/vtUDsFzwghzvqI5Fk57SJIWyriC+co1zPqa1C04B3w4d7r8B6+OwdP5eDLbXJ2EMsA==" saltValue="YiE6F0V1OKJb/WjZ0W1oOQ==" spinCount="100000" sheet="1" objects="1" scenarios="1"/>
  <mergeCells count="4">
    <mergeCell ref="A2:B2"/>
    <mergeCell ref="A1:B1"/>
    <mergeCell ref="B8:B9"/>
    <mergeCell ref="A8:A9"/>
  </mergeCells>
  <hyperlinks>
    <hyperlink ref="B12" location="Instructions!A1" display="Instructions" xr:uid="{9FCA4076-B84F-487C-B163-CD6B99DC75E9}"/>
    <hyperlink ref="B13" location="'Program and Overhead Costs'!A1" display="Program and Overhead Costs" xr:uid="{A99DB4D9-4B03-455C-A1AB-E003F7C49543}"/>
  </hyperlinks>
  <pageMargins left="0.25" right="0.2" top="0.25" bottom="0.2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B9B3E-7917-4D95-B8BB-BDC8464CE306}">
  <sheetPr>
    <tabColor theme="8" tint="0.79998168889431442"/>
  </sheetPr>
  <dimension ref="A1:H32"/>
  <sheetViews>
    <sheetView showGridLines="0" zoomScale="85" zoomScaleNormal="85" workbookViewId="0"/>
  </sheetViews>
  <sheetFormatPr defaultRowHeight="15" x14ac:dyDescent="0.25"/>
  <cols>
    <col min="1" max="1" width="9" customWidth="1"/>
    <col min="2" max="2" width="14.7109375" customWidth="1"/>
    <col min="3" max="3" width="16.28515625" customWidth="1"/>
    <col min="5" max="5" width="13.28515625" customWidth="1"/>
    <col min="6" max="6" width="6.28515625" customWidth="1"/>
    <col min="7" max="7" width="13.28515625" customWidth="1"/>
    <col min="8" max="8" width="10.5703125" customWidth="1"/>
  </cols>
  <sheetData>
    <row r="1" spans="1:8" ht="18.75" x14ac:dyDescent="0.25">
      <c r="A1" s="167" t="s">
        <v>158</v>
      </c>
      <c r="B1" s="1"/>
      <c r="C1" s="1"/>
      <c r="D1" s="1"/>
      <c r="E1" s="1"/>
      <c r="G1" s="1"/>
    </row>
    <row r="2" spans="1:8" ht="18.75" x14ac:dyDescent="0.25">
      <c r="A2" s="167" t="s">
        <v>185</v>
      </c>
      <c r="B2" s="1"/>
      <c r="C2" s="1"/>
      <c r="D2" s="1"/>
      <c r="E2" s="1"/>
      <c r="F2" s="1"/>
      <c r="G2" s="1"/>
    </row>
    <row r="3" spans="1:8" ht="18.75" x14ac:dyDescent="0.25">
      <c r="A3" s="167"/>
      <c r="B3" s="1"/>
      <c r="C3" s="1"/>
      <c r="D3" s="1"/>
      <c r="E3" s="1"/>
      <c r="F3" s="1"/>
      <c r="G3" s="1"/>
    </row>
    <row r="4" spans="1:8" ht="30.6" customHeight="1" x14ac:dyDescent="0.25">
      <c r="A4" s="310" t="s">
        <v>159</v>
      </c>
      <c r="B4" s="310"/>
      <c r="C4" s="310"/>
      <c r="D4" s="310"/>
      <c r="E4" s="310"/>
      <c r="F4" s="310"/>
      <c r="G4" s="310"/>
    </row>
    <row r="5" spans="1:8" x14ac:dyDescent="0.25">
      <c r="A5" s="166"/>
      <c r="B5" s="1"/>
      <c r="C5" s="1"/>
      <c r="D5" s="1"/>
      <c r="E5" s="1"/>
      <c r="F5" s="1"/>
      <c r="G5" s="1"/>
    </row>
    <row r="6" spans="1:8" ht="51" x14ac:dyDescent="0.25">
      <c r="A6" s="168" t="s">
        <v>160</v>
      </c>
      <c r="B6" s="168" t="s">
        <v>161</v>
      </c>
      <c r="C6" s="311" t="s">
        <v>162</v>
      </c>
      <c r="D6" s="311"/>
      <c r="E6" s="311" t="s">
        <v>163</v>
      </c>
      <c r="F6" s="311"/>
      <c r="G6" s="168" t="s">
        <v>164</v>
      </c>
      <c r="H6" s="168" t="s">
        <v>186</v>
      </c>
    </row>
    <row r="7" spans="1:8" x14ac:dyDescent="0.25">
      <c r="A7" s="309" t="s">
        <v>165</v>
      </c>
      <c r="B7" s="309" t="s">
        <v>166</v>
      </c>
      <c r="C7" s="308" t="s">
        <v>18</v>
      </c>
      <c r="D7" s="308" t="s">
        <v>167</v>
      </c>
      <c r="E7" s="169" t="s">
        <v>168</v>
      </c>
      <c r="F7" s="170" t="s">
        <v>169</v>
      </c>
      <c r="G7" s="197">
        <v>53.57</v>
      </c>
      <c r="H7" s="198">
        <f>G7*4</f>
        <v>214.28</v>
      </c>
    </row>
    <row r="8" spans="1:8" x14ac:dyDescent="0.25">
      <c r="A8" s="309"/>
      <c r="B8" s="309"/>
      <c r="C8" s="308"/>
      <c r="D8" s="308"/>
      <c r="E8" s="169" t="s">
        <v>170</v>
      </c>
      <c r="F8" s="170" t="s">
        <v>171</v>
      </c>
      <c r="G8" s="197">
        <v>13.39</v>
      </c>
      <c r="H8" s="198">
        <f t="shared" ref="H8:H30" si="0">G8*4</f>
        <v>53.56</v>
      </c>
    </row>
    <row r="9" spans="1:8" x14ac:dyDescent="0.25">
      <c r="A9" s="309"/>
      <c r="B9" s="309"/>
      <c r="C9" s="308" t="s">
        <v>19</v>
      </c>
      <c r="D9" s="308" t="s">
        <v>172</v>
      </c>
      <c r="E9" s="169" t="s">
        <v>168</v>
      </c>
      <c r="F9" s="170" t="s">
        <v>169</v>
      </c>
      <c r="G9" s="197">
        <v>40</v>
      </c>
      <c r="H9" s="198">
        <f t="shared" si="0"/>
        <v>160</v>
      </c>
    </row>
    <row r="10" spans="1:8" x14ac:dyDescent="0.25">
      <c r="A10" s="309"/>
      <c r="B10" s="309"/>
      <c r="C10" s="308"/>
      <c r="D10" s="308"/>
      <c r="E10" s="169" t="s">
        <v>170</v>
      </c>
      <c r="F10" s="170" t="s">
        <v>171</v>
      </c>
      <c r="G10" s="197">
        <v>10</v>
      </c>
      <c r="H10" s="198">
        <f t="shared" si="0"/>
        <v>40</v>
      </c>
    </row>
    <row r="11" spans="1:8" x14ac:dyDescent="0.25">
      <c r="A11" s="309"/>
      <c r="B11" s="309"/>
      <c r="C11" s="308" t="s">
        <v>20</v>
      </c>
      <c r="D11" s="308" t="s">
        <v>173</v>
      </c>
      <c r="E11" s="169" t="s">
        <v>168</v>
      </c>
      <c r="F11" s="170" t="s">
        <v>169</v>
      </c>
      <c r="G11" s="197">
        <v>21.43</v>
      </c>
      <c r="H11" s="198">
        <f t="shared" si="0"/>
        <v>85.72</v>
      </c>
    </row>
    <row r="12" spans="1:8" x14ac:dyDescent="0.25">
      <c r="A12" s="309"/>
      <c r="B12" s="309"/>
      <c r="C12" s="308"/>
      <c r="D12" s="308"/>
      <c r="E12" s="169" t="s">
        <v>170</v>
      </c>
      <c r="F12" s="170" t="s">
        <v>171</v>
      </c>
      <c r="G12" s="197">
        <v>5.36</v>
      </c>
      <c r="H12" s="198">
        <f t="shared" si="0"/>
        <v>21.44</v>
      </c>
    </row>
    <row r="13" spans="1:8" x14ac:dyDescent="0.25">
      <c r="A13" s="309"/>
      <c r="B13" s="309"/>
      <c r="C13" s="308" t="s">
        <v>21</v>
      </c>
      <c r="D13" s="308" t="s">
        <v>174</v>
      </c>
      <c r="E13" s="169" t="s">
        <v>168</v>
      </c>
      <c r="F13" s="170" t="s">
        <v>169</v>
      </c>
      <c r="G13" s="197">
        <v>32.14</v>
      </c>
      <c r="H13" s="198">
        <f t="shared" si="0"/>
        <v>128.56</v>
      </c>
    </row>
    <row r="14" spans="1:8" x14ac:dyDescent="0.25">
      <c r="A14" s="309"/>
      <c r="B14" s="309"/>
      <c r="C14" s="308"/>
      <c r="D14" s="308"/>
      <c r="E14" s="169" t="s">
        <v>170</v>
      </c>
      <c r="F14" s="170" t="s">
        <v>171</v>
      </c>
      <c r="G14" s="197">
        <v>8.0399999999999991</v>
      </c>
      <c r="H14" s="198">
        <f t="shared" si="0"/>
        <v>32.159999999999997</v>
      </c>
    </row>
    <row r="15" spans="1:8" ht="44.45" customHeight="1" x14ac:dyDescent="0.25">
      <c r="A15" s="309"/>
      <c r="B15" s="309"/>
      <c r="C15" s="308" t="s">
        <v>22</v>
      </c>
      <c r="D15" s="308" t="s">
        <v>175</v>
      </c>
      <c r="E15" s="169" t="s">
        <v>168</v>
      </c>
      <c r="F15" s="170" t="s">
        <v>169</v>
      </c>
      <c r="G15" s="197">
        <v>53.57</v>
      </c>
      <c r="H15" s="198">
        <f t="shared" si="0"/>
        <v>214.28</v>
      </c>
    </row>
    <row r="16" spans="1:8" x14ac:dyDescent="0.25">
      <c r="A16" s="309"/>
      <c r="B16" s="309"/>
      <c r="C16" s="308"/>
      <c r="D16" s="308"/>
      <c r="E16" s="169" t="s">
        <v>170</v>
      </c>
      <c r="F16" s="170" t="s">
        <v>171</v>
      </c>
      <c r="G16" s="197">
        <v>13.39</v>
      </c>
      <c r="H16" s="198">
        <f t="shared" si="0"/>
        <v>53.56</v>
      </c>
    </row>
    <row r="17" spans="1:8" x14ac:dyDescent="0.25">
      <c r="A17" s="309"/>
      <c r="B17" s="309"/>
      <c r="C17" s="308" t="s">
        <v>23</v>
      </c>
      <c r="D17" s="308" t="s">
        <v>176</v>
      </c>
      <c r="E17" s="169" t="s">
        <v>168</v>
      </c>
      <c r="F17" s="170" t="s">
        <v>169</v>
      </c>
      <c r="G17" s="197">
        <v>21.43</v>
      </c>
      <c r="H17" s="198">
        <f t="shared" si="0"/>
        <v>85.72</v>
      </c>
    </row>
    <row r="18" spans="1:8" x14ac:dyDescent="0.25">
      <c r="A18" s="309"/>
      <c r="B18" s="309"/>
      <c r="C18" s="308"/>
      <c r="D18" s="308"/>
      <c r="E18" s="169" t="s">
        <v>170</v>
      </c>
      <c r="F18" s="170" t="s">
        <v>171</v>
      </c>
      <c r="G18" s="197">
        <v>5.36</v>
      </c>
      <c r="H18" s="198">
        <f t="shared" si="0"/>
        <v>21.44</v>
      </c>
    </row>
    <row r="19" spans="1:8" ht="26.45" customHeight="1" x14ac:dyDescent="0.25">
      <c r="A19" s="309"/>
      <c r="B19" s="309"/>
      <c r="C19" s="308" t="s">
        <v>24</v>
      </c>
      <c r="D19" s="308" t="s">
        <v>177</v>
      </c>
      <c r="E19" s="169" t="s">
        <v>168</v>
      </c>
      <c r="F19" s="170" t="s">
        <v>169</v>
      </c>
      <c r="G19" s="197">
        <v>13.97</v>
      </c>
      <c r="H19" s="198">
        <f t="shared" si="0"/>
        <v>55.88</v>
      </c>
    </row>
    <row r="20" spans="1:8" x14ac:dyDescent="0.25">
      <c r="A20" s="309"/>
      <c r="B20" s="309"/>
      <c r="C20" s="308"/>
      <c r="D20" s="308"/>
      <c r="E20" s="169" t="s">
        <v>170</v>
      </c>
      <c r="F20" s="170" t="s">
        <v>171</v>
      </c>
      <c r="G20" s="197">
        <v>3.49</v>
      </c>
      <c r="H20" s="198">
        <f t="shared" si="0"/>
        <v>13.96</v>
      </c>
    </row>
    <row r="21" spans="1:8" x14ac:dyDescent="0.25">
      <c r="A21" s="309"/>
      <c r="B21" s="309"/>
      <c r="C21" s="308" t="s">
        <v>178</v>
      </c>
      <c r="D21" s="308" t="s">
        <v>179</v>
      </c>
      <c r="E21" s="169" t="s">
        <v>168</v>
      </c>
      <c r="F21" s="170" t="s">
        <v>169</v>
      </c>
      <c r="G21" s="197">
        <v>13.97</v>
      </c>
      <c r="H21" s="198">
        <f t="shared" si="0"/>
        <v>55.88</v>
      </c>
    </row>
    <row r="22" spans="1:8" x14ac:dyDescent="0.25">
      <c r="A22" s="309"/>
      <c r="B22" s="309"/>
      <c r="C22" s="308"/>
      <c r="D22" s="308"/>
      <c r="E22" s="169" t="s">
        <v>170</v>
      </c>
      <c r="F22" s="170" t="s">
        <v>171</v>
      </c>
      <c r="G22" s="197">
        <v>3.49</v>
      </c>
      <c r="H22" s="198">
        <f t="shared" si="0"/>
        <v>13.96</v>
      </c>
    </row>
    <row r="23" spans="1:8" x14ac:dyDescent="0.25">
      <c r="A23" s="309"/>
      <c r="B23" s="309"/>
      <c r="C23" s="308" t="s">
        <v>26</v>
      </c>
      <c r="D23" s="308" t="s">
        <v>180</v>
      </c>
      <c r="E23" s="169" t="s">
        <v>168</v>
      </c>
      <c r="F23" s="170" t="s">
        <v>169</v>
      </c>
      <c r="G23" s="197">
        <v>13.97</v>
      </c>
      <c r="H23" s="198">
        <f t="shared" si="0"/>
        <v>55.88</v>
      </c>
    </row>
    <row r="24" spans="1:8" x14ac:dyDescent="0.25">
      <c r="A24" s="309"/>
      <c r="B24" s="309"/>
      <c r="C24" s="308"/>
      <c r="D24" s="308"/>
      <c r="E24" s="169" t="s">
        <v>170</v>
      </c>
      <c r="F24" s="170" t="s">
        <v>171</v>
      </c>
      <c r="G24" s="197">
        <v>3.49</v>
      </c>
      <c r="H24" s="198">
        <f t="shared" si="0"/>
        <v>13.96</v>
      </c>
    </row>
    <row r="25" spans="1:8" ht="30.6" customHeight="1" x14ac:dyDescent="0.25">
      <c r="A25" s="309"/>
      <c r="B25" s="309"/>
      <c r="C25" s="308" t="s">
        <v>27</v>
      </c>
      <c r="D25" s="308" t="s">
        <v>181</v>
      </c>
      <c r="E25" s="169" t="s">
        <v>168</v>
      </c>
      <c r="F25" s="170" t="s">
        <v>169</v>
      </c>
      <c r="G25" s="197">
        <v>32.14</v>
      </c>
      <c r="H25" s="198">
        <f t="shared" si="0"/>
        <v>128.56</v>
      </c>
    </row>
    <row r="26" spans="1:8" x14ac:dyDescent="0.25">
      <c r="A26" s="309"/>
      <c r="B26" s="309"/>
      <c r="C26" s="308"/>
      <c r="D26" s="308"/>
      <c r="E26" s="169" t="s">
        <v>170</v>
      </c>
      <c r="F26" s="170" t="s">
        <v>171</v>
      </c>
      <c r="G26" s="197">
        <v>8.0399999999999991</v>
      </c>
      <c r="H26" s="198">
        <f t="shared" si="0"/>
        <v>32.159999999999997</v>
      </c>
    </row>
    <row r="27" spans="1:8" x14ac:dyDescent="0.25">
      <c r="A27" s="309"/>
      <c r="B27" s="309"/>
      <c r="C27" s="308" t="s">
        <v>28</v>
      </c>
      <c r="D27" s="308" t="s">
        <v>182</v>
      </c>
      <c r="E27" s="169" t="s">
        <v>168</v>
      </c>
      <c r="F27" s="170" t="s">
        <v>169</v>
      </c>
      <c r="G27" s="197">
        <v>32.14</v>
      </c>
      <c r="H27" s="198">
        <f t="shared" si="0"/>
        <v>128.56</v>
      </c>
    </row>
    <row r="28" spans="1:8" ht="26.45" customHeight="1" x14ac:dyDescent="0.25">
      <c r="A28" s="309"/>
      <c r="B28" s="309"/>
      <c r="C28" s="308"/>
      <c r="D28" s="308"/>
      <c r="E28" s="169" t="s">
        <v>170</v>
      </c>
      <c r="F28" s="170" t="s">
        <v>171</v>
      </c>
      <c r="G28" s="197">
        <v>8.0399999999999991</v>
      </c>
      <c r="H28" s="198">
        <f t="shared" si="0"/>
        <v>32.159999999999997</v>
      </c>
    </row>
    <row r="29" spans="1:8" x14ac:dyDescent="0.25">
      <c r="A29" s="309"/>
      <c r="B29" s="309"/>
      <c r="C29" s="308" t="s">
        <v>29</v>
      </c>
      <c r="D29" s="308" t="s">
        <v>183</v>
      </c>
      <c r="E29" s="169" t="s">
        <v>168</v>
      </c>
      <c r="F29" s="170" t="s">
        <v>169</v>
      </c>
      <c r="G29" s="197">
        <v>13.97</v>
      </c>
      <c r="H29" s="198">
        <f t="shared" si="0"/>
        <v>55.88</v>
      </c>
    </row>
    <row r="30" spans="1:8" x14ac:dyDescent="0.25">
      <c r="A30" s="309"/>
      <c r="B30" s="309"/>
      <c r="C30" s="308"/>
      <c r="D30" s="308"/>
      <c r="E30" s="169" t="s">
        <v>170</v>
      </c>
      <c r="F30" s="170" t="s">
        <v>171</v>
      </c>
      <c r="G30" s="197">
        <v>3.49</v>
      </c>
      <c r="H30" s="198">
        <f t="shared" si="0"/>
        <v>13.96</v>
      </c>
    </row>
    <row r="31" spans="1:8" x14ac:dyDescent="0.25">
      <c r="A31" s="1"/>
      <c r="B31" s="1"/>
      <c r="C31" s="1"/>
      <c r="D31" s="1"/>
      <c r="E31" s="1"/>
      <c r="F31" s="1"/>
      <c r="G31" s="1"/>
    </row>
    <row r="32" spans="1:8" x14ac:dyDescent="0.25">
      <c r="B32" s="171" t="s">
        <v>187</v>
      </c>
      <c r="C32" s="172" t="s">
        <v>184</v>
      </c>
    </row>
  </sheetData>
  <sheetProtection algorithmName="SHA-512" hashValue="bSd3/3ffDxjcok1dumqN5BJ24Yk51U2/yhSPW2kr51vamk3YY8f7c3QNQJTeZs9YysROyB7sQFB6CWsXofTXjw==" saltValue="oh9Afmau1PRGiWAix4XnNQ==" spinCount="100000" sheet="1" objects="1" scenarios="1"/>
  <mergeCells count="29">
    <mergeCell ref="A4:G4"/>
    <mergeCell ref="D29:D30"/>
    <mergeCell ref="D27:D28"/>
    <mergeCell ref="D25:D26"/>
    <mergeCell ref="D23:D24"/>
    <mergeCell ref="D21:D22"/>
    <mergeCell ref="D19:D20"/>
    <mergeCell ref="D17:D18"/>
    <mergeCell ref="D15:D16"/>
    <mergeCell ref="D13:D14"/>
    <mergeCell ref="C13:C14"/>
    <mergeCell ref="C17:C18"/>
    <mergeCell ref="C21:C22"/>
    <mergeCell ref="C6:D6"/>
    <mergeCell ref="E6:F6"/>
    <mergeCell ref="D11:D12"/>
    <mergeCell ref="D9:D10"/>
    <mergeCell ref="D7:D8"/>
    <mergeCell ref="A7:A30"/>
    <mergeCell ref="B7:B30"/>
    <mergeCell ref="C15:C16"/>
    <mergeCell ref="C19:C20"/>
    <mergeCell ref="C25:C26"/>
    <mergeCell ref="C7:C8"/>
    <mergeCell ref="C9:C10"/>
    <mergeCell ref="C11:C12"/>
    <mergeCell ref="C23:C24"/>
    <mergeCell ref="C27:C28"/>
    <mergeCell ref="C29:C30"/>
  </mergeCells>
  <hyperlinks>
    <hyperlink ref="C32" r:id="rId1" xr:uid="{A15088B2-DFE5-440F-8E0E-020C9332CD73}"/>
  </hyperlinks>
  <pageMargins left="0.25" right="0.2" top="0.25" bottom="0.25" header="0.3" footer="0.3"/>
  <pageSetup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3E7EF-F8EA-4728-96AE-2FDC6F3EABF0}">
  <dimension ref="A1:F16"/>
  <sheetViews>
    <sheetView workbookViewId="0">
      <selection activeCell="F16" sqref="F5:F16"/>
    </sheetView>
  </sheetViews>
  <sheetFormatPr defaultRowHeight="15" x14ac:dyDescent="0.25"/>
  <cols>
    <col min="1" max="1" width="52.42578125" customWidth="1"/>
    <col min="6" max="6" width="17.5703125" customWidth="1"/>
  </cols>
  <sheetData>
    <row r="1" spans="1:6" x14ac:dyDescent="0.25">
      <c r="A1" t="s">
        <v>30</v>
      </c>
    </row>
    <row r="2" spans="1:6" x14ac:dyDescent="0.25">
      <c r="A2" s="1"/>
      <c r="F2" t="s">
        <v>128</v>
      </c>
    </row>
    <row r="3" spans="1:6" x14ac:dyDescent="0.25">
      <c r="A3" s="1" t="s">
        <v>18</v>
      </c>
      <c r="F3" s="113" t="s">
        <v>129</v>
      </c>
    </row>
    <row r="4" spans="1:6" x14ac:dyDescent="0.25">
      <c r="A4" s="1" t="s">
        <v>19</v>
      </c>
      <c r="F4" t="s">
        <v>127</v>
      </c>
    </row>
    <row r="5" spans="1:6" x14ac:dyDescent="0.25">
      <c r="A5" s="1" t="s">
        <v>20</v>
      </c>
      <c r="F5" t="s">
        <v>117</v>
      </c>
    </row>
    <row r="6" spans="1:6" x14ac:dyDescent="0.25">
      <c r="A6" s="1" t="s">
        <v>21</v>
      </c>
      <c r="F6" t="s">
        <v>118</v>
      </c>
    </row>
    <row r="7" spans="1:6" x14ac:dyDescent="0.25">
      <c r="A7" s="1" t="s">
        <v>22</v>
      </c>
      <c r="F7" t="s">
        <v>119</v>
      </c>
    </row>
    <row r="8" spans="1:6" x14ac:dyDescent="0.25">
      <c r="A8" s="1" t="s">
        <v>23</v>
      </c>
      <c r="F8" t="s">
        <v>120</v>
      </c>
    </row>
    <row r="9" spans="1:6" x14ac:dyDescent="0.25">
      <c r="A9" s="1" t="s">
        <v>24</v>
      </c>
      <c r="F9" t="s">
        <v>126</v>
      </c>
    </row>
    <row r="10" spans="1:6" x14ac:dyDescent="0.25">
      <c r="A10" s="1" t="s">
        <v>25</v>
      </c>
      <c r="F10" t="s">
        <v>121</v>
      </c>
    </row>
    <row r="11" spans="1:6" x14ac:dyDescent="0.25">
      <c r="A11" s="1" t="s">
        <v>26</v>
      </c>
      <c r="F11" t="s">
        <v>122</v>
      </c>
    </row>
    <row r="12" spans="1:6" x14ac:dyDescent="0.25">
      <c r="A12" s="1" t="s">
        <v>27</v>
      </c>
      <c r="F12" t="s">
        <v>25</v>
      </c>
    </row>
    <row r="13" spans="1:6" x14ac:dyDescent="0.25">
      <c r="A13" s="1" t="s">
        <v>28</v>
      </c>
      <c r="F13" t="s">
        <v>123</v>
      </c>
    </row>
    <row r="14" spans="1:6" x14ac:dyDescent="0.25">
      <c r="A14" s="1" t="s">
        <v>29</v>
      </c>
      <c r="F14" t="s">
        <v>124</v>
      </c>
    </row>
    <row r="15" spans="1:6" x14ac:dyDescent="0.25">
      <c r="F15" t="s">
        <v>125</v>
      </c>
    </row>
    <row r="16" spans="1:6" x14ac:dyDescent="0.25">
      <c r="F16" t="s">
        <v>2</v>
      </c>
    </row>
  </sheetData>
  <hyperlinks>
    <hyperlink ref="F3" location="Instructions!A1" display="Instuctions" xr:uid="{867E933A-FD35-4008-87B9-739EA8753FC7}"/>
  </hyperlinks>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20</vt:i4>
      </vt:variant>
    </vt:vector>
  </HeadingPairs>
  <TitlesOfParts>
    <vt:vector size="42" baseType="lpstr">
      <vt:lpstr>Instructions</vt:lpstr>
      <vt:lpstr>Program and Overhead Costs</vt:lpstr>
      <vt:lpstr>MD</vt:lpstr>
      <vt:lpstr>PhD</vt:lpstr>
      <vt:lpstr>BA</vt:lpstr>
      <vt:lpstr>MA</vt:lpstr>
      <vt:lpstr>APNP-PS</vt:lpstr>
      <vt:lpstr>Reg Nurse</vt:lpstr>
      <vt:lpstr>Cert Peer Spec</vt:lpstr>
      <vt:lpstr>Rehab Worker</vt:lpstr>
      <vt:lpstr>Assoc Degree</vt:lpstr>
      <vt:lpstr>QTT 1</vt:lpstr>
      <vt:lpstr>QTT 2</vt:lpstr>
      <vt:lpstr>Other</vt:lpstr>
      <vt:lpstr>Summary</vt:lpstr>
      <vt:lpstr>Service Array</vt:lpstr>
      <vt:lpstr>DTP Costs</vt:lpstr>
      <vt:lpstr>Overhead</vt:lpstr>
      <vt:lpstr>Staff DTP</vt:lpstr>
      <vt:lpstr>Productivity</vt:lpstr>
      <vt:lpstr>Interim Rates</vt:lpstr>
      <vt:lpstr>lists</vt:lpstr>
      <vt:lpstr>'APNP-PS'!Print_Area</vt:lpstr>
      <vt:lpstr>'Assoc Degree'!Print_Area</vt:lpstr>
      <vt:lpstr>BA!Print_Area</vt:lpstr>
      <vt:lpstr>'Cert Peer Spec'!Print_Area</vt:lpstr>
      <vt:lpstr>'DTP Costs'!Print_Area</vt:lpstr>
      <vt:lpstr>Instructions!Print_Area</vt:lpstr>
      <vt:lpstr>MA!Print_Area</vt:lpstr>
      <vt:lpstr>MD!Print_Area</vt:lpstr>
      <vt:lpstr>Other!Print_Area</vt:lpstr>
      <vt:lpstr>Overhead!Print_Area</vt:lpstr>
      <vt:lpstr>PhD!Print_Area</vt:lpstr>
      <vt:lpstr>Productivity!Print_Area</vt:lpstr>
      <vt:lpstr>'Program and Overhead Costs'!Print_Area</vt:lpstr>
      <vt:lpstr>'QTT 1'!Print_Area</vt:lpstr>
      <vt:lpstr>'QTT 2'!Print_Area</vt:lpstr>
      <vt:lpstr>'Reg Nurse'!Print_Area</vt:lpstr>
      <vt:lpstr>'Rehab Worker'!Print_Area</vt:lpstr>
      <vt:lpstr>'Service Array'!Print_Area</vt:lpstr>
      <vt:lpstr>Summary!Print_Area</vt:lpstr>
      <vt:lpstr>Worksheets</vt:lpstr>
    </vt:vector>
  </TitlesOfParts>
  <Company>Chippewa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Bailey</dc:creator>
  <cp:lastModifiedBy>Janelle Hintz</cp:lastModifiedBy>
  <cp:lastPrinted>2021-06-17T12:07:41Z</cp:lastPrinted>
  <dcterms:created xsi:type="dcterms:W3CDTF">2014-08-12T17:29:35Z</dcterms:created>
  <dcterms:modified xsi:type="dcterms:W3CDTF">2021-07-21T20:23:18Z</dcterms:modified>
</cp:coreProperties>
</file>